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8010" activeTab="0"/>
  </bookViews>
  <sheets>
    <sheet name="06" sheetId="1" r:id="rId1"/>
    <sheet name="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COUNTIFS" hidden="1">#NAME?</definedName>
    <definedName name="_xlfn.SUMIFS" hidden="1">#NAME?</definedName>
    <definedName name="Nguyennhan">'[13]Nguyen_nhan'!$B$3:$B$16</definedName>
    <definedName name="_xlnm.Print_Area" localSheetId="0">'06'!$A$1:$S$131</definedName>
    <definedName name="_xlnm.Print_Area" localSheetId="1">'07'!$A$1:$T$133</definedName>
    <definedName name="_xlnm.Print_Titles" localSheetId="0">'06'!$6:$10</definedName>
    <definedName name="_xlnm.Print_Titles" localSheetId="1">'07'!$6:$10</definedName>
    <definedName name="TCTD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rFont val="Tahoma"/>
            <family val="0"/>
          </rPr>
          <t>Trong báo cáo năm 2015 là 344. Đã điều chỉnh trong năm 2016 02 lần.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rFont val="Tahoma"/>
            <family val="0"/>
          </rPr>
          <t>Trong báo cáo năm 2015 là 50.752.935. Đã điều chỉnh trong năm 2016 03 lần.</t>
        </r>
      </text>
    </comment>
  </commentList>
</comments>
</file>

<file path=xl/sharedStrings.xml><?xml version="1.0" encoding="utf-8"?>
<sst xmlns="http://schemas.openxmlformats.org/spreadsheetml/2006/main" count="265" uniqueCount="53">
  <si>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</si>
  <si>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</si>
  <si>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</si>
  <si>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</si>
  <si>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</si>
  <si>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</si>
  <si>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</si>
  <si>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</si>
  <si>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</si>
  <si>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</si>
  <si>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</si>
  <si>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</si>
  <si>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</si>
  <si>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</si>
  <si>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</si>
  <si>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</si>
  <si>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</si>
  <si>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</si>
  <si>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Chia ra:</t>
  </si>
  <si>
    <t>Tổng số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</si>
  <si>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</si>
  <si>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</si>
  <si>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</si>
  <si>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</si>
  <si>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</si>
  <si>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</si>
  <si>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</si>
  <si>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</si>
  <si>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</si>
  <si>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</si>
  <si>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</si>
  <si>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A</t>
  </si>
  <si>
    <t>Cục THADS tỉnh Quảng Trị</t>
  </si>
  <si>
    <t>I</t>
  </si>
  <si>
    <t>II</t>
  </si>
  <si>
    <t>Các Chi cục THADS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</si>
  <si>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</si>
  <si>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</si>
  <si>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</si>
  <si>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</si>
  <si>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</si>
  <si>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</si>
  <si>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</si>
  <si>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</si>
  <si>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</si>
  <si>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</si>
  <si>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NGƯỜI LẬP BIỂU</t>
  </si>
  <si>
    <t>Biểu số: 07/TK-THA</t>
  </si>
  <si>
    <t>Đơn vị  báo cáo:</t>
  </si>
  <si>
    <r>
      <t xml:space="preserve">Đơn vị nhận báo cáo: </t>
    </r>
    <r>
      <rPr>
        <b/>
        <sz val="12"/>
        <rFont val="Times New Roman"/>
        <family val="1"/>
      </rPr>
      <t>Tổng cục</t>
    </r>
  </si>
  <si>
    <t>Đơn vị tính: 1.000 đồng</t>
  </si>
  <si>
    <t>Tỷ lệ: 
( %) (xong  + đình chỉ+ giảm)/ Có điều kiện * 100%</t>
  </si>
  <si>
    <t>Giảm thi hành án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</si>
</sst>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2"/>
      <name val="Times New Roman"/>
      <family val="1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.VnTime"/>
      <family val="2"/>
    </font>
    <font>
      <b/>
      <sz val="11"/>
      <name val=".VnTime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ahoma"/>
      <family val="0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3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53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3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53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53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53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3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5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53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53" fillId="2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5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54" fillId="2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54" fillId="27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5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54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54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54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54" fillId="4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54" fillId="4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54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55" fillId="4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6" fillId="45" borderId="1" applyNumberFormat="0" applyAlignment="0" applyProtection="0"/>
    <xf numFmtId="0" fontId="43" fillId="46" borderId="2" applyNumberFormat="0" applyAlignment="0" applyProtection="0"/>
    <xf numFmtId="0" fontId="43" fillId="46" borderId="2" applyNumberFormat="0" applyAlignment="0" applyProtection="0"/>
    <xf numFmtId="0" fontId="57" fillId="47" borderId="3" applyNumberFormat="0" applyAlignment="0" applyProtection="0"/>
    <xf numFmtId="0" fontId="44" fillId="48" borderId="4" applyNumberFormat="0" applyAlignment="0" applyProtection="0"/>
    <xf numFmtId="0" fontId="44" fillId="48" borderId="4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60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61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62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50" borderId="1" applyNumberFormat="0" applyAlignment="0" applyProtection="0"/>
    <xf numFmtId="0" fontId="47" fillId="13" borderId="2" applyNumberFormat="0" applyAlignment="0" applyProtection="0"/>
    <xf numFmtId="0" fontId="47" fillId="13" borderId="2" applyNumberFormat="0" applyAlignment="0" applyProtection="0"/>
    <xf numFmtId="0" fontId="64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65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3" fillId="53" borderId="13" applyNumberFormat="0" applyFont="0" applyAlignment="0" applyProtection="0"/>
    <xf numFmtId="0" fontId="40" fillId="54" borderId="14" applyNumberFormat="0" applyFont="0" applyAlignment="0" applyProtection="0"/>
    <xf numFmtId="0" fontId="40" fillId="54" borderId="14" applyNumberFormat="0" applyFont="0" applyAlignment="0" applyProtection="0"/>
    <xf numFmtId="0" fontId="66" fillId="45" borderId="15" applyNumberFormat="0" applyAlignment="0" applyProtection="0"/>
    <xf numFmtId="0" fontId="50" fillId="46" borderId="16" applyNumberFormat="0" applyAlignment="0" applyProtection="0"/>
    <xf numFmtId="0" fontId="50" fillId="46" borderId="16" applyNumberFormat="0" applyAlignment="0" applyProtection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49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0" fontId="20" fillId="0" borderId="19" xfId="130" applyNumberFormat="1" applyFont="1" applyFill="1" applyBorder="1" applyAlignment="1">
      <alignment horizontal="center" vertical="center" wrapText="1"/>
      <protection/>
    </xf>
    <xf numFmtId="0" fontId="20" fillId="0" borderId="20" xfId="130" applyNumberFormat="1" applyFont="1" applyFill="1" applyBorder="1" applyAlignment="1">
      <alignment horizontal="center" vertical="center" wrapText="1"/>
      <protection/>
    </xf>
    <xf numFmtId="49" fontId="23" fillId="0" borderId="21" xfId="130" applyNumberFormat="1" applyFont="1" applyFill="1" applyBorder="1" applyAlignment="1" applyProtection="1">
      <alignment horizontal="center" vertical="center" wrapText="1"/>
      <protection/>
    </xf>
    <xf numFmtId="49" fontId="23" fillId="0" borderId="22" xfId="130" applyNumberFormat="1" applyFont="1" applyFill="1" applyBorder="1" applyAlignment="1">
      <alignment horizontal="center" vertical="center" wrapText="1"/>
      <protection/>
    </xf>
    <xf numFmtId="49" fontId="23" fillId="0" borderId="23" xfId="130" applyNumberFormat="1" applyFont="1" applyFill="1" applyBorder="1" applyAlignment="1">
      <alignment horizontal="center" vertical="center" wrapText="1"/>
      <protection/>
    </xf>
    <xf numFmtId="49" fontId="24" fillId="0" borderId="19" xfId="130" applyNumberFormat="1" applyFont="1" applyFill="1" applyBorder="1" applyAlignment="1">
      <alignment horizontal="center" vertical="center" wrapText="1"/>
      <protection/>
    </xf>
    <xf numFmtId="49" fontId="24" fillId="0" borderId="24" xfId="130" applyNumberFormat="1" applyFont="1" applyFill="1" applyBorder="1" applyAlignment="1">
      <alignment horizontal="center" vertical="center" wrapText="1"/>
      <protection/>
    </xf>
    <xf numFmtId="1" fontId="25" fillId="0" borderId="21" xfId="130" applyNumberFormat="1" applyFont="1" applyFill="1" applyBorder="1" applyAlignment="1">
      <alignment horizontal="center" vertical="center"/>
      <protection/>
    </xf>
    <xf numFmtId="1" fontId="25" fillId="0" borderId="22" xfId="130" applyNumberFormat="1" applyFont="1" applyFill="1" applyBorder="1" applyAlignment="1">
      <alignment horizontal="center" vertical="center"/>
      <protection/>
    </xf>
    <xf numFmtId="1" fontId="25" fillId="0" borderId="23" xfId="130" applyNumberFormat="1" applyFont="1" applyFill="1" applyBorder="1" applyAlignment="1">
      <alignment horizontal="center" vertical="center"/>
      <protection/>
    </xf>
    <xf numFmtId="49" fontId="24" fillId="0" borderId="24" xfId="130" applyNumberFormat="1" applyFont="1" applyFill="1" applyBorder="1" applyAlignment="1" applyProtection="1">
      <alignment horizontal="center" vertical="center" wrapText="1"/>
      <protection/>
    </xf>
    <xf numFmtId="0" fontId="20" fillId="0" borderId="25" xfId="130" applyNumberFormat="1" applyFont="1" applyFill="1" applyBorder="1" applyAlignment="1">
      <alignment horizontal="center" vertical="center" wrapText="1"/>
      <protection/>
    </xf>
    <xf numFmtId="0" fontId="20" fillId="0" borderId="26" xfId="130" applyNumberFormat="1" applyFont="1" applyFill="1" applyBorder="1" applyAlignment="1">
      <alignment horizontal="center" vertical="center" wrapText="1"/>
      <protection/>
    </xf>
    <xf numFmtId="49" fontId="24" fillId="0" borderId="19" xfId="130" applyNumberFormat="1" applyFont="1" applyFill="1" applyBorder="1" applyAlignment="1" applyProtection="1">
      <alignment horizontal="center" vertical="center" wrapText="1"/>
      <protection/>
    </xf>
    <xf numFmtId="49" fontId="24" fillId="0" borderId="20" xfId="130" applyNumberFormat="1" applyFont="1" applyFill="1" applyBorder="1" applyAlignment="1">
      <alignment horizontal="center" vertical="center" wrapText="1"/>
      <protection/>
    </xf>
    <xf numFmtId="49" fontId="24" fillId="0" borderId="25" xfId="130" applyNumberFormat="1" applyFont="1" applyFill="1" applyBorder="1" applyAlignment="1">
      <alignment horizontal="center" vertical="center" wrapText="1"/>
      <protection/>
    </xf>
    <xf numFmtId="49" fontId="24" fillId="0" borderId="27" xfId="130" applyNumberFormat="1" applyFont="1" applyFill="1" applyBorder="1" applyAlignment="1">
      <alignment horizontal="center" vertical="center" wrapText="1"/>
      <protection/>
    </xf>
    <xf numFmtId="49" fontId="24" fillId="0" borderId="28" xfId="130" applyNumberFormat="1" applyFont="1" applyFill="1" applyBorder="1" applyAlignment="1" applyProtection="1">
      <alignment horizontal="center" vertical="center" wrapText="1"/>
      <protection/>
    </xf>
    <xf numFmtId="49" fontId="24" fillId="0" borderId="20" xfId="130" applyNumberFormat="1" applyFont="1" applyFill="1" applyBorder="1" applyAlignment="1" applyProtection="1">
      <alignment horizontal="center" vertical="center" wrapText="1"/>
      <protection/>
    </xf>
    <xf numFmtId="49" fontId="24" fillId="0" borderId="29" xfId="130" applyNumberFormat="1" applyFont="1" applyFill="1" applyBorder="1" applyAlignment="1">
      <alignment horizontal="center" vertical="center" wrapText="1"/>
      <protection/>
    </xf>
    <xf numFmtId="49" fontId="24" fillId="0" borderId="30" xfId="130" applyNumberFormat="1" applyFont="1" applyFill="1" applyBorder="1" applyAlignment="1">
      <alignment horizontal="center" vertical="center" wrapText="1"/>
      <protection/>
    </xf>
    <xf numFmtId="49" fontId="24" fillId="0" borderId="21" xfId="130" applyNumberFormat="1" applyFont="1" applyFill="1" applyBorder="1" applyAlignment="1" applyProtection="1">
      <alignment horizontal="center" vertical="center" wrapText="1"/>
      <protection/>
    </xf>
    <xf numFmtId="49" fontId="24" fillId="0" borderId="22" xfId="130" applyNumberFormat="1" applyFont="1" applyFill="1" applyBorder="1" applyAlignment="1" applyProtection="1">
      <alignment horizontal="center" vertical="center" wrapText="1"/>
      <protection/>
    </xf>
    <xf numFmtId="49" fontId="24" fillId="0" borderId="23" xfId="130" applyNumberFormat="1" applyFont="1" applyFill="1" applyBorder="1" applyAlignment="1" applyProtection="1">
      <alignment horizontal="center" vertical="center" wrapText="1"/>
      <protection/>
    </xf>
    <xf numFmtId="49" fontId="24" fillId="0" borderId="26" xfId="130" applyNumberFormat="1" applyFont="1" applyFill="1" applyBorder="1" applyAlignment="1">
      <alignment horizontal="center" vertical="center" wrapText="1"/>
      <protection/>
    </xf>
    <xf numFmtId="49" fontId="24" fillId="0" borderId="31" xfId="130" applyNumberFormat="1" applyFont="1" applyFill="1" applyBorder="1" applyAlignment="1" applyProtection="1">
      <alignment horizontal="center" vertical="center" wrapText="1"/>
      <protection/>
    </xf>
    <xf numFmtId="49" fontId="24" fillId="0" borderId="31" xfId="130" applyNumberFormat="1" applyFont="1" applyFill="1" applyBorder="1" applyAlignment="1">
      <alignment horizontal="center" vertical="center" wrapText="1"/>
      <protection/>
    </xf>
    <xf numFmtId="0" fontId="20" fillId="0" borderId="29" xfId="130" applyNumberFormat="1" applyFont="1" applyFill="1" applyBorder="1" applyAlignment="1">
      <alignment horizontal="center" vertical="center" wrapText="1"/>
      <protection/>
    </xf>
    <xf numFmtId="0" fontId="20" fillId="0" borderId="30" xfId="130" applyNumberFormat="1" applyFont="1" applyFill="1" applyBorder="1" applyAlignment="1">
      <alignment horizontal="center" vertical="center" wrapText="1"/>
      <protection/>
    </xf>
    <xf numFmtId="49" fontId="24" fillId="0" borderId="32" xfId="130" applyNumberFormat="1" applyFont="1" applyFill="1" applyBorder="1" applyAlignment="1">
      <alignment horizontal="center" vertical="center" wrapText="1"/>
      <protection/>
    </xf>
    <xf numFmtId="49" fontId="25" fillId="0" borderId="21" xfId="130" applyNumberFormat="1" applyFont="1" applyFill="1" applyBorder="1" applyAlignment="1" applyProtection="1">
      <alignment horizontal="center" vertical="center" wrapText="1"/>
      <protection/>
    </xf>
    <xf numFmtId="49" fontId="25" fillId="0" borderId="23" xfId="130" applyNumberFormat="1" applyFont="1" applyFill="1" applyBorder="1" applyAlignment="1" applyProtection="1">
      <alignment horizontal="center" vertical="center" wrapText="1"/>
      <protection/>
    </xf>
    <xf numFmtId="49" fontId="26" fillId="0" borderId="31" xfId="130" applyNumberFormat="1" applyFont="1" applyFill="1" applyBorder="1" applyAlignment="1" applyProtection="1">
      <alignment horizontal="center" vertical="center"/>
      <protection/>
    </xf>
    <xf numFmtId="49" fontId="23" fillId="10" borderId="21" xfId="130" applyNumberFormat="1" applyFont="1" applyFill="1" applyBorder="1" applyAlignment="1" applyProtection="1">
      <alignment horizontal="center" vertical="center" wrapText="1"/>
      <protection locked="0"/>
    </xf>
    <xf numFmtId="49" fontId="23" fillId="10" borderId="23" xfId="130" applyNumberFormat="1" applyFont="1" applyFill="1" applyBorder="1" applyAlignment="1" applyProtection="1">
      <alignment horizontal="center" vertical="center" wrapText="1"/>
      <protection locked="0"/>
    </xf>
    <xf numFmtId="3" fontId="23" fillId="28" borderId="31" xfId="130" applyNumberFormat="1" applyFont="1" applyFill="1" applyBorder="1" applyAlignment="1" applyProtection="1">
      <alignment vertical="center"/>
      <protection/>
    </xf>
    <xf numFmtId="9" fontId="23" fillId="28" borderId="31" xfId="144" applyFont="1" applyFill="1" applyBorder="1" applyAlignment="1" applyProtection="1">
      <alignment vertical="center"/>
      <protection/>
    </xf>
    <xf numFmtId="49" fontId="23" fillId="27" borderId="21" xfId="130" applyNumberFormat="1" applyFont="1" applyFill="1" applyBorder="1" applyAlignment="1" applyProtection="1">
      <alignment vertical="center" wrapText="1"/>
      <protection/>
    </xf>
    <xf numFmtId="0" fontId="23" fillId="27" borderId="21" xfId="130" applyNumberFormat="1" applyFont="1" applyFill="1" applyBorder="1" applyAlignment="1" applyProtection="1">
      <alignment vertical="center" wrapText="1"/>
      <protection/>
    </xf>
    <xf numFmtId="3" fontId="23" fillId="27" borderId="31" xfId="130" applyNumberFormat="1" applyFont="1" applyFill="1" applyBorder="1" applyAlignment="1" applyProtection="1">
      <alignment vertical="center"/>
      <protection/>
    </xf>
    <xf numFmtId="3" fontId="24" fillId="27" borderId="31" xfId="130" applyNumberFormat="1" applyFont="1" applyFill="1" applyBorder="1" applyAlignment="1" applyProtection="1">
      <alignment vertical="center"/>
      <protection/>
    </xf>
    <xf numFmtId="9" fontId="24" fillId="27" borderId="31" xfId="144" applyFont="1" applyFill="1" applyBorder="1" applyAlignment="1" applyProtection="1">
      <alignment vertical="center"/>
      <protection/>
    </xf>
    <xf numFmtId="0" fontId="24" fillId="0" borderId="21" xfId="130" applyNumberFormat="1" applyFont="1" applyFill="1" applyBorder="1" applyAlignment="1" applyProtection="1">
      <alignment vertical="center" wrapText="1"/>
      <protection/>
    </xf>
    <xf numFmtId="3" fontId="23" fillId="12" borderId="31" xfId="130" applyNumberFormat="1" applyFont="1" applyFill="1" applyBorder="1" applyAlignment="1" applyProtection="1">
      <alignment vertical="center"/>
      <protection/>
    </xf>
    <xf numFmtId="3" fontId="24" fillId="0" borderId="31" xfId="130" applyNumberFormat="1" applyFont="1" applyFill="1" applyBorder="1" applyAlignment="1" applyProtection="1">
      <alignment vertical="center"/>
      <protection/>
    </xf>
    <xf numFmtId="9" fontId="24" fillId="6" borderId="31" xfId="144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9" fontId="23" fillId="27" borderId="31" xfId="144" applyFont="1" applyFill="1" applyBorder="1" applyAlignment="1" applyProtection="1">
      <alignment vertical="center"/>
      <protection/>
    </xf>
    <xf numFmtId="0" fontId="23" fillId="55" borderId="21" xfId="130" applyNumberFormat="1" applyFont="1" applyFill="1" applyBorder="1" applyAlignment="1" applyProtection="1">
      <alignment vertical="center" wrapText="1"/>
      <protection/>
    </xf>
    <xf numFmtId="3" fontId="23" fillId="55" borderId="31" xfId="130" applyNumberFormat="1" applyFont="1" applyFill="1" applyBorder="1" applyAlignment="1" applyProtection="1">
      <alignment vertical="center"/>
      <protection/>
    </xf>
    <xf numFmtId="9" fontId="23" fillId="55" borderId="31" xfId="144" applyFont="1" applyFill="1" applyBorder="1" applyAlignment="1" applyProtection="1">
      <alignment vertical="center"/>
      <protection/>
    </xf>
    <xf numFmtId="49" fontId="24" fillId="0" borderId="21" xfId="130" applyNumberFormat="1" applyFont="1" applyFill="1" applyBorder="1" applyAlignment="1" applyProtection="1">
      <alignment vertical="center" wrapText="1"/>
      <protection/>
    </xf>
    <xf numFmtId="49" fontId="23" fillId="0" borderId="21" xfId="13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center" wrapText="1"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>
      <alignment wrapText="1"/>
    </xf>
    <xf numFmtId="0" fontId="32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left" wrapText="1"/>
    </xf>
    <xf numFmtId="49" fontId="35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4" fillId="0" borderId="0" xfId="0" applyNumberFormat="1" applyFont="1" applyFill="1" applyBorder="1" applyAlignment="1">
      <alignment horizontal="left" wrapText="1"/>
    </xf>
    <xf numFmtId="49" fontId="34" fillId="0" borderId="0" xfId="0" applyNumberFormat="1" applyFont="1" applyFill="1" applyAlignment="1">
      <alignment/>
    </xf>
    <xf numFmtId="49" fontId="36" fillId="0" borderId="33" xfId="0" applyNumberFormat="1" applyFont="1" applyFill="1" applyBorder="1" applyAlignment="1">
      <alignment horizontal="center"/>
    </xf>
    <xf numFmtId="49" fontId="26" fillId="0" borderId="24" xfId="13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/>
    </xf>
    <xf numFmtId="49" fontId="26" fillId="0" borderId="27" xfId="130" applyNumberFormat="1" applyFont="1" applyFill="1" applyBorder="1" applyAlignment="1">
      <alignment horizontal="center" vertical="center" wrapText="1"/>
      <protection/>
    </xf>
    <xf numFmtId="49" fontId="0" fillId="0" borderId="31" xfId="0" applyNumberFormat="1" applyFont="1" applyFill="1" applyBorder="1" applyAlignment="1">
      <alignment/>
    </xf>
    <xf numFmtId="49" fontId="24" fillId="0" borderId="32" xfId="130" applyNumberFormat="1" applyFont="1" applyFill="1" applyBorder="1" applyAlignment="1" applyProtection="1">
      <alignment horizontal="center" vertical="center" wrapText="1"/>
      <protection/>
    </xf>
    <xf numFmtId="49" fontId="26" fillId="0" borderId="32" xfId="130" applyNumberFormat="1" applyFont="1" applyFill="1" applyBorder="1" applyAlignment="1">
      <alignment horizontal="center" vertical="center" wrapText="1"/>
      <protection/>
    </xf>
    <xf numFmtId="9" fontId="23" fillId="28" borderId="31" xfId="130" applyNumberFormat="1" applyFont="1" applyFill="1" applyBorder="1" applyAlignment="1" applyProtection="1">
      <alignment vertical="center"/>
      <protection/>
    </xf>
    <xf numFmtId="9" fontId="23" fillId="27" borderId="31" xfId="130" applyNumberFormat="1" applyFont="1" applyFill="1" applyBorder="1" applyAlignment="1" applyProtection="1">
      <alignment vertical="center"/>
      <protection/>
    </xf>
    <xf numFmtId="9" fontId="24" fillId="6" borderId="31" xfId="130" applyNumberFormat="1" applyFont="1" applyFill="1" applyBorder="1" applyAlignment="1" applyProtection="1">
      <alignment vertical="center"/>
      <protection/>
    </xf>
    <xf numFmtId="49" fontId="37" fillId="0" borderId="0" xfId="0" applyNumberFormat="1" applyFont="1" applyFill="1" applyBorder="1" applyAlignment="1">
      <alignment/>
    </xf>
    <xf numFmtId="49" fontId="38" fillId="0" borderId="0" xfId="0" applyNumberFormat="1" applyFont="1" applyFill="1" applyBorder="1" applyAlignment="1">
      <alignment/>
    </xf>
    <xf numFmtId="0" fontId="23" fillId="14" borderId="21" xfId="130" applyNumberFormat="1" applyFont="1" applyFill="1" applyBorder="1" applyAlignment="1" applyProtection="1">
      <alignment vertical="center" wrapText="1"/>
      <protection/>
    </xf>
    <xf numFmtId="3" fontId="23" fillId="14" borderId="31" xfId="130" applyNumberFormat="1" applyFont="1" applyFill="1" applyBorder="1" applyAlignment="1" applyProtection="1">
      <alignment vertical="center"/>
      <protection/>
    </xf>
    <xf numFmtId="9" fontId="23" fillId="14" borderId="31" xfId="130" applyNumberFormat="1" applyFont="1" applyFill="1" applyBorder="1" applyAlignment="1" applyProtection="1">
      <alignment vertical="center"/>
      <protection/>
    </xf>
    <xf numFmtId="0" fontId="39" fillId="0" borderId="34" xfId="13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horizontal="center"/>
    </xf>
    <xf numFmtId="49" fontId="32" fillId="0" borderId="0" xfId="0" applyNumberFormat="1" applyFont="1" applyFill="1" applyBorder="1" applyAlignment="1">
      <alignment horizontal="center"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2 2" xfId="129"/>
    <cellStyle name="Normal 3" xfId="130"/>
    <cellStyle name="Normal 4" xfId="131"/>
    <cellStyle name="Normal 5" xfId="132"/>
    <cellStyle name="Normal_1. (Goc) THONG KE TT01 Toàn tỉnh Hoa Binh 6 tháng 2013" xfId="133"/>
    <cellStyle name="Note" xfId="134"/>
    <cellStyle name="Note 2" xfId="135"/>
    <cellStyle name="Note 3" xfId="136"/>
    <cellStyle name="Output" xfId="137"/>
    <cellStyle name="Output 2" xfId="138"/>
    <cellStyle name="Output 3" xfId="139"/>
    <cellStyle name="Percent" xfId="140"/>
    <cellStyle name="Percent 2" xfId="141"/>
    <cellStyle name="Percent 2 2" xfId="142"/>
    <cellStyle name="Percent 3" xfId="143"/>
    <cellStyle name="Percent 4" xfId="144"/>
    <cellStyle name="Title" xfId="145"/>
    <cellStyle name="Title 2" xfId="146"/>
    <cellStyle name="Title 3" xfId="147"/>
    <cellStyle name="Total" xfId="148"/>
    <cellStyle name="Total 2" xfId="149"/>
    <cellStyle name="Total 3" xfId="150"/>
    <cellStyle name="Warning Text" xfId="151"/>
    <cellStyle name="Warning Text 2" xfId="152"/>
    <cellStyle name="Warning Text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19%20bieu%20mau%20theo%20tt%2008%20(12%20thang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8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10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NAM%202015\BC%20THONG%20KE%202015\THONG%20KE%202015%20DI\12%20THANG%202015\BCTK%2012%20THANG%202015%20LUU\NAM%202014\BC%20TONG%20HOP\BC%20TONG%20HOP%20DI\gui%20huyen\trien%20khai%20bao%20cao%20quoc%20hoi\Bi&#7875;u%20m&#7851;u%20Ph&#7909;%20l&#7909;c%20v&#7873;%20vi&#7879;cTHA%20li&#234;n%20quan%20&#273;&#7871;n%20t&#237;n%20d&#7909;ng%20ng&#226;n%20h&#224;n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NAM%202015\BC%20THONG%20KE%202015\THONG%20KE%202015%20DI\12%20THANG%202015\BCTK%2012%20THANG%202015%20LUU\ns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TONG%20HO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6\Quy%20IV%20nam%202016\TONG%20HOP%20TOAN%20TINH\CCTHA%2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3">
          <cell r="B3" t="str">
            <v>12 tháng / năm 2016</v>
          </cell>
        </row>
        <row r="4">
          <cell r="B4" t="str">
            <v>CTHADS tỉnh Quảng Trị</v>
          </cell>
        </row>
        <row r="5">
          <cell r="B5" t="str">
            <v>Nguyễn Minh Tuệ</v>
          </cell>
        </row>
        <row r="6">
          <cell r="B6" t="str">
            <v>Nguyễn Tài Ba</v>
          </cell>
        </row>
        <row r="7">
          <cell r="B7" t="str">
            <v>CỤC TRƯỞNG</v>
          </cell>
        </row>
        <row r="8">
          <cell r="B8" t="str">
            <v>Quảng Trị, ngày 04 tháng 10 năm 2016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Cam Lộ</v>
          </cell>
        </row>
        <row r="13">
          <cell r="B13" t="str">
            <v>Phạm Vũ Ngọc Minh</v>
          </cell>
          <cell r="D13">
            <v>10</v>
          </cell>
          <cell r="E13">
            <v>113</v>
          </cell>
          <cell r="F13">
            <v>2</v>
          </cell>
          <cell r="G13">
            <v>0</v>
          </cell>
          <cell r="J13">
            <v>112</v>
          </cell>
          <cell r="K13">
            <v>0</v>
          </cell>
          <cell r="L13">
            <v>3</v>
          </cell>
          <cell r="M13">
            <v>3</v>
          </cell>
          <cell r="N13">
            <v>0</v>
          </cell>
          <cell r="O13">
            <v>0</v>
          </cell>
          <cell r="P13">
            <v>0</v>
          </cell>
          <cell r="Q13">
            <v>3</v>
          </cell>
        </row>
        <row r="14">
          <cell r="B14" t="str">
            <v>Hoàng Thị Kim Anh</v>
          </cell>
          <cell r="D14">
            <v>6</v>
          </cell>
          <cell r="E14">
            <v>65</v>
          </cell>
          <cell r="F14">
            <v>2</v>
          </cell>
          <cell r="G14">
            <v>0</v>
          </cell>
          <cell r="J14">
            <v>63</v>
          </cell>
          <cell r="K14">
            <v>1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Nguyễn Thị Phượng</v>
          </cell>
          <cell r="D15">
            <v>14</v>
          </cell>
          <cell r="E15">
            <v>121</v>
          </cell>
          <cell r="F15">
            <v>0</v>
          </cell>
          <cell r="G15">
            <v>0</v>
          </cell>
          <cell r="J15">
            <v>99</v>
          </cell>
          <cell r="K15">
            <v>2</v>
          </cell>
          <cell r="L15">
            <v>20</v>
          </cell>
          <cell r="M15">
            <v>1</v>
          </cell>
          <cell r="N15">
            <v>1</v>
          </cell>
          <cell r="O15">
            <v>0</v>
          </cell>
          <cell r="P15">
            <v>0</v>
          </cell>
          <cell r="Q15">
            <v>12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Cam Lộ</v>
          </cell>
        </row>
        <row r="13">
          <cell r="B13" t="str">
            <v>Phạm Vũ Ngọc Minh</v>
          </cell>
          <cell r="D13">
            <v>6283887</v>
          </cell>
          <cell r="E13">
            <v>2548849</v>
          </cell>
          <cell r="F13">
            <v>1775384</v>
          </cell>
          <cell r="G13">
            <v>0</v>
          </cell>
          <cell r="J13">
            <v>550332</v>
          </cell>
          <cell r="K13">
            <v>35718</v>
          </cell>
          <cell r="L13">
            <v>3488</v>
          </cell>
          <cell r="M13">
            <v>202770</v>
          </cell>
          <cell r="N13">
            <v>736580</v>
          </cell>
          <cell r="O13">
            <v>0</v>
          </cell>
          <cell r="P13">
            <v>0</v>
          </cell>
          <cell r="Q13">
            <v>0</v>
          </cell>
          <cell r="R13">
            <v>5528464</v>
          </cell>
        </row>
        <row r="14">
          <cell r="B14" t="str">
            <v>Hoàng Thị Kim Anh</v>
          </cell>
          <cell r="D14">
            <v>53216</v>
          </cell>
          <cell r="E14">
            <v>1102372</v>
          </cell>
          <cell r="F14">
            <v>912499</v>
          </cell>
          <cell r="G14">
            <v>0</v>
          </cell>
          <cell r="J14">
            <v>206622</v>
          </cell>
          <cell r="K14">
            <v>17740</v>
          </cell>
          <cell r="L14">
            <v>2782</v>
          </cell>
          <cell r="M14">
            <v>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10945</v>
          </cell>
        </row>
        <row r="15">
          <cell r="B15" t="str">
            <v>Nguyễn Thị Phượng</v>
          </cell>
          <cell r="D15">
            <v>9536077</v>
          </cell>
          <cell r="E15">
            <v>4006882</v>
          </cell>
          <cell r="F15">
            <v>0</v>
          </cell>
          <cell r="G15">
            <v>0</v>
          </cell>
          <cell r="J15">
            <v>572345</v>
          </cell>
          <cell r="K15">
            <v>865003</v>
          </cell>
          <cell r="L15">
            <v>2721</v>
          </cell>
          <cell r="M15">
            <v>9210547</v>
          </cell>
          <cell r="N15">
            <v>3117</v>
          </cell>
          <cell r="O15">
            <v>937852</v>
          </cell>
          <cell r="P15">
            <v>0</v>
          </cell>
          <cell r="Q15">
            <v>0</v>
          </cell>
          <cell r="R15">
            <v>1951374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19</v>
          </cell>
          <cell r="F13">
            <v>0</v>
          </cell>
          <cell r="G13">
            <v>0</v>
          </cell>
          <cell r="J13">
            <v>19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Nam Thành Tài</v>
          </cell>
          <cell r="D14">
            <v>7</v>
          </cell>
          <cell r="E14">
            <v>26</v>
          </cell>
          <cell r="F14">
            <v>0</v>
          </cell>
          <cell r="G14">
            <v>0</v>
          </cell>
          <cell r="J14">
            <v>22</v>
          </cell>
          <cell r="K14">
            <v>2</v>
          </cell>
          <cell r="L14">
            <v>2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6</v>
          </cell>
        </row>
        <row r="15">
          <cell r="B15" t="str">
            <v>Văn Viết Phúc</v>
          </cell>
          <cell r="D15">
            <v>0</v>
          </cell>
          <cell r="E15">
            <v>32</v>
          </cell>
          <cell r="F15">
            <v>2</v>
          </cell>
          <cell r="G15">
            <v>0</v>
          </cell>
          <cell r="J15">
            <v>26</v>
          </cell>
          <cell r="K15">
            <v>1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32761</v>
          </cell>
          <cell r="F13">
            <v>400</v>
          </cell>
          <cell r="G13">
            <v>0</v>
          </cell>
          <cell r="J13">
            <v>32361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Nam Thành Tài</v>
          </cell>
          <cell r="D14">
            <v>870768</v>
          </cell>
          <cell r="E14">
            <v>935143</v>
          </cell>
          <cell r="F14">
            <v>0</v>
          </cell>
          <cell r="G14">
            <v>0</v>
          </cell>
          <cell r="J14">
            <v>84771</v>
          </cell>
          <cell r="K14">
            <v>389911</v>
          </cell>
          <cell r="L14">
            <v>0</v>
          </cell>
          <cell r="M14">
            <v>741637</v>
          </cell>
          <cell r="N14">
            <v>0</v>
          </cell>
          <cell r="O14">
            <v>0</v>
          </cell>
          <cell r="P14">
            <v>0</v>
          </cell>
          <cell r="Q14">
            <v>1500</v>
          </cell>
          <cell r="R14">
            <v>588092</v>
          </cell>
        </row>
        <row r="15">
          <cell r="B15" t="str">
            <v>Văn Viết Phúc</v>
          </cell>
          <cell r="D15">
            <v>0</v>
          </cell>
          <cell r="E15">
            <v>982951</v>
          </cell>
          <cell r="F15">
            <v>23810</v>
          </cell>
          <cell r="G15">
            <v>0</v>
          </cell>
          <cell r="J15">
            <v>289209</v>
          </cell>
          <cell r="K15">
            <v>96150</v>
          </cell>
          <cell r="L15">
            <v>0</v>
          </cell>
          <cell r="M15">
            <v>6560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567222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0</v>
          </cell>
          <cell r="E13">
            <v>39</v>
          </cell>
          <cell r="F13">
            <v>0</v>
          </cell>
          <cell r="G13">
            <v>0</v>
          </cell>
          <cell r="J13">
            <v>38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Đinh Phúc</v>
          </cell>
          <cell r="D14">
            <v>20</v>
          </cell>
          <cell r="E14">
            <v>102</v>
          </cell>
          <cell r="F14">
            <v>0</v>
          </cell>
          <cell r="G14">
            <v>0</v>
          </cell>
          <cell r="J14">
            <v>83</v>
          </cell>
          <cell r="K14">
            <v>2</v>
          </cell>
          <cell r="L14">
            <v>15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  <cell r="Q14">
            <v>20</v>
          </cell>
        </row>
        <row r="15">
          <cell r="B15" t="str">
            <v>Nguyễn Ngọc Cường</v>
          </cell>
          <cell r="D15">
            <v>15</v>
          </cell>
          <cell r="E15">
            <v>94</v>
          </cell>
          <cell r="F15">
            <v>0</v>
          </cell>
          <cell r="G15">
            <v>0</v>
          </cell>
          <cell r="J15">
            <v>85</v>
          </cell>
          <cell r="K15">
            <v>3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</row>
        <row r="16">
          <cell r="B16" t="str">
            <v>Vũ Hải Sơn</v>
          </cell>
          <cell r="D16">
            <v>16</v>
          </cell>
          <cell r="E16">
            <v>124</v>
          </cell>
          <cell r="F16">
            <v>1</v>
          </cell>
          <cell r="G16">
            <v>0</v>
          </cell>
          <cell r="J16">
            <v>108</v>
          </cell>
          <cell r="K16">
            <v>2</v>
          </cell>
          <cell r="L16">
            <v>14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15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0</v>
          </cell>
          <cell r="E13">
            <v>3931834</v>
          </cell>
          <cell r="F13">
            <v>400</v>
          </cell>
          <cell r="G13">
            <v>0</v>
          </cell>
          <cell r="J13">
            <v>3931432</v>
          </cell>
          <cell r="K13">
            <v>1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Đinh Phúc</v>
          </cell>
          <cell r="D14">
            <v>1701578</v>
          </cell>
          <cell r="E14">
            <v>5677159</v>
          </cell>
          <cell r="F14">
            <v>0</v>
          </cell>
          <cell r="G14">
            <v>0</v>
          </cell>
          <cell r="J14">
            <v>2323570</v>
          </cell>
          <cell r="K14">
            <v>186470</v>
          </cell>
          <cell r="L14">
            <v>0</v>
          </cell>
          <cell r="M14">
            <v>839939</v>
          </cell>
          <cell r="N14">
            <v>0</v>
          </cell>
          <cell r="O14">
            <v>0</v>
          </cell>
          <cell r="P14">
            <v>0</v>
          </cell>
          <cell r="Q14">
            <v>931000</v>
          </cell>
          <cell r="R14">
            <v>3097758</v>
          </cell>
        </row>
        <row r="15">
          <cell r="B15" t="str">
            <v>Nguyễn Ngọc Cường</v>
          </cell>
          <cell r="D15">
            <v>2165967</v>
          </cell>
          <cell r="E15">
            <v>26722519</v>
          </cell>
          <cell r="F15">
            <v>0</v>
          </cell>
          <cell r="G15">
            <v>0</v>
          </cell>
          <cell r="J15">
            <v>164386</v>
          </cell>
          <cell r="K15">
            <v>1889800</v>
          </cell>
          <cell r="L15">
            <v>0</v>
          </cell>
          <cell r="M15">
            <v>145301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26688999</v>
          </cell>
        </row>
        <row r="16">
          <cell r="B16" t="str">
            <v>Vũ Hải Sơn</v>
          </cell>
          <cell r="D16">
            <v>1017377</v>
          </cell>
          <cell r="E16">
            <v>10412442</v>
          </cell>
          <cell r="F16">
            <v>12712</v>
          </cell>
          <cell r="G16">
            <v>0</v>
          </cell>
          <cell r="J16">
            <v>647936</v>
          </cell>
          <cell r="K16">
            <v>56240</v>
          </cell>
          <cell r="L16">
            <v>0</v>
          </cell>
          <cell r="M16">
            <v>990769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9722162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K so viec thu cho NSNN"/>
      <sheetName val="TK ban dau gia khong thanh"/>
      <sheetName val="phat tu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0">
        <row r="12">
          <cell r="C12">
            <v>221</v>
          </cell>
        </row>
        <row r="13">
          <cell r="C13">
            <v>3017</v>
          </cell>
        </row>
        <row r="14">
          <cell r="C14">
            <v>13</v>
          </cell>
        </row>
        <row r="15">
          <cell r="C15">
            <v>0</v>
          </cell>
        </row>
        <row r="18">
          <cell r="C18">
            <v>2843</v>
          </cell>
        </row>
        <row r="19">
          <cell r="C19">
            <v>13</v>
          </cell>
        </row>
        <row r="20">
          <cell r="C20">
            <v>140</v>
          </cell>
        </row>
        <row r="21">
          <cell r="C21">
            <v>5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224</v>
          </cell>
        </row>
      </sheetData>
      <sheetData sheetId="2">
        <row r="12">
          <cell r="C12">
            <v>125</v>
          </cell>
        </row>
        <row r="13">
          <cell r="C13">
            <v>362</v>
          </cell>
        </row>
        <row r="14">
          <cell r="C14">
            <v>9</v>
          </cell>
        </row>
        <row r="15">
          <cell r="C15">
            <v>0</v>
          </cell>
        </row>
        <row r="18">
          <cell r="C18">
            <v>213</v>
          </cell>
        </row>
        <row r="19">
          <cell r="C19">
            <v>17</v>
          </cell>
        </row>
        <row r="20">
          <cell r="C20">
            <v>126</v>
          </cell>
        </row>
        <row r="21">
          <cell r="C21">
            <v>2</v>
          </cell>
        </row>
        <row r="22">
          <cell r="C22">
            <v>2</v>
          </cell>
        </row>
        <row r="23">
          <cell r="C23">
            <v>0</v>
          </cell>
        </row>
        <row r="24">
          <cell r="C24">
            <v>5</v>
          </cell>
        </row>
        <row r="25">
          <cell r="C25">
            <v>113</v>
          </cell>
        </row>
      </sheetData>
      <sheetData sheetId="4">
        <row r="12">
          <cell r="C12">
            <v>4255388</v>
          </cell>
        </row>
        <row r="13">
          <cell r="C13">
            <v>16697650</v>
          </cell>
        </row>
        <row r="14">
          <cell r="C14">
            <v>1613470</v>
          </cell>
        </row>
        <row r="15">
          <cell r="C15">
            <v>0</v>
          </cell>
        </row>
        <row r="18">
          <cell r="C18">
            <v>10762813</v>
          </cell>
        </row>
        <row r="19">
          <cell r="C19">
            <v>206407</v>
          </cell>
        </row>
        <row r="20">
          <cell r="C20">
            <v>8991</v>
          </cell>
        </row>
        <row r="21">
          <cell r="C21">
            <v>2375528</v>
          </cell>
        </row>
        <row r="22">
          <cell r="C22">
            <v>129659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5856170</v>
          </cell>
        </row>
      </sheetData>
      <sheetData sheetId="6">
        <row r="12">
          <cell r="C12">
            <v>46296655</v>
          </cell>
        </row>
        <row r="13">
          <cell r="C13">
            <v>157158148</v>
          </cell>
        </row>
        <row r="14">
          <cell r="C14">
            <v>4682570</v>
          </cell>
        </row>
        <row r="15">
          <cell r="C15">
            <v>0</v>
          </cell>
        </row>
        <row r="18">
          <cell r="C18">
            <v>26207025</v>
          </cell>
        </row>
        <row r="19">
          <cell r="C19">
            <v>9803670</v>
          </cell>
        </row>
        <row r="20">
          <cell r="C20">
            <v>53072874</v>
          </cell>
        </row>
        <row r="21">
          <cell r="C21">
            <v>620780</v>
          </cell>
        </row>
        <row r="22">
          <cell r="C22">
            <v>937853</v>
          </cell>
        </row>
        <row r="23">
          <cell r="C23">
            <v>0</v>
          </cell>
        </row>
        <row r="24">
          <cell r="C24">
            <v>982700</v>
          </cell>
        </row>
        <row r="25">
          <cell r="C25">
            <v>107147331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6</v>
          </cell>
          <cell r="E13">
            <v>25</v>
          </cell>
          <cell r="F13">
            <v>0</v>
          </cell>
          <cell r="G13">
            <v>0</v>
          </cell>
          <cell r="J13">
            <v>24</v>
          </cell>
          <cell r="K13">
            <v>0</v>
          </cell>
          <cell r="L13">
            <v>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</v>
          </cell>
        </row>
        <row r="14">
          <cell r="B14" t="str">
            <v>Trần Kim Dũng</v>
          </cell>
          <cell r="D14">
            <v>3</v>
          </cell>
          <cell r="E14">
            <v>43</v>
          </cell>
          <cell r="F14">
            <v>0</v>
          </cell>
          <cell r="G14">
            <v>0</v>
          </cell>
          <cell r="J14">
            <v>24</v>
          </cell>
          <cell r="K14">
            <v>0</v>
          </cell>
          <cell r="L14">
            <v>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</v>
          </cell>
        </row>
        <row r="15">
          <cell r="B15" t="str">
            <v>Mai Anh Tuấn</v>
          </cell>
          <cell r="D15">
            <v>13</v>
          </cell>
          <cell r="E15">
            <v>6</v>
          </cell>
          <cell r="F15">
            <v>0</v>
          </cell>
          <cell r="G15">
            <v>0</v>
          </cell>
          <cell r="J15">
            <v>9</v>
          </cell>
          <cell r="K15">
            <v>0</v>
          </cell>
          <cell r="L15">
            <v>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</v>
          </cell>
        </row>
        <row r="16">
          <cell r="B16" t="str">
            <v>Ngô Tú Ngọc</v>
          </cell>
          <cell r="D16">
            <v>9</v>
          </cell>
          <cell r="E16">
            <v>12</v>
          </cell>
          <cell r="F16">
            <v>1</v>
          </cell>
          <cell r="G16">
            <v>0</v>
          </cell>
          <cell r="J16">
            <v>7</v>
          </cell>
          <cell r="K16">
            <v>0</v>
          </cell>
          <cell r="L16">
            <v>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11</v>
          </cell>
        </row>
        <row r="17">
          <cell r="B17" t="str">
            <v>Trương Văn Đới</v>
          </cell>
          <cell r="D17">
            <v>3</v>
          </cell>
          <cell r="E17">
            <v>4</v>
          </cell>
          <cell r="F17">
            <v>0</v>
          </cell>
          <cell r="G17">
            <v>0</v>
          </cell>
          <cell r="J17">
            <v>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</row>
        <row r="18">
          <cell r="B18" t="str">
            <v>Nguyễn Thị Thỷ</v>
          </cell>
          <cell r="D18">
            <v>9</v>
          </cell>
          <cell r="E18">
            <v>45</v>
          </cell>
          <cell r="F18">
            <v>2</v>
          </cell>
          <cell r="G18">
            <v>0</v>
          </cell>
          <cell r="J18">
            <v>34</v>
          </cell>
          <cell r="K18">
            <v>0</v>
          </cell>
          <cell r="L18">
            <v>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6</v>
          </cell>
        </row>
        <row r="19">
          <cell r="B19" t="str">
            <v>Trần Văn Đạt</v>
          </cell>
          <cell r="D19">
            <v>0</v>
          </cell>
          <cell r="E19">
            <v>40</v>
          </cell>
          <cell r="F19">
            <v>3</v>
          </cell>
          <cell r="G19">
            <v>0</v>
          </cell>
          <cell r="J19">
            <v>29</v>
          </cell>
          <cell r="K19">
            <v>0</v>
          </cell>
          <cell r="L19">
            <v>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</v>
          </cell>
        </row>
        <row r="20">
          <cell r="B20" t="str">
            <v>Lê Giang Sơn</v>
          </cell>
          <cell r="D20">
            <v>4</v>
          </cell>
          <cell r="E20">
            <v>19</v>
          </cell>
          <cell r="F20">
            <v>0</v>
          </cell>
          <cell r="G20">
            <v>0</v>
          </cell>
          <cell r="J20">
            <v>19</v>
          </cell>
          <cell r="K20">
            <v>0</v>
          </cell>
          <cell r="L20">
            <v>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455445</v>
          </cell>
          <cell r="E13">
            <v>385563</v>
          </cell>
          <cell r="F13">
            <v>200</v>
          </cell>
          <cell r="G13">
            <v>0</v>
          </cell>
          <cell r="J13">
            <v>441713</v>
          </cell>
          <cell r="K13">
            <v>0</v>
          </cell>
          <cell r="L13">
            <v>0</v>
          </cell>
          <cell r="M13">
            <v>43650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355445</v>
          </cell>
        </row>
        <row r="14">
          <cell r="B14" t="str">
            <v>Trần Kim Dũng</v>
          </cell>
          <cell r="D14">
            <v>815500</v>
          </cell>
          <cell r="E14">
            <v>808800</v>
          </cell>
          <cell r="F14">
            <v>23201</v>
          </cell>
          <cell r="G14">
            <v>0</v>
          </cell>
          <cell r="J14">
            <v>930631</v>
          </cell>
          <cell r="K14">
            <v>496567</v>
          </cell>
          <cell r="L14">
            <v>0</v>
          </cell>
          <cell r="M14">
            <v>86000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87901</v>
          </cell>
        </row>
        <row r="15">
          <cell r="B15" t="str">
            <v>Mai Anh Tuấn</v>
          </cell>
          <cell r="D15">
            <v>4933754</v>
          </cell>
          <cell r="E15">
            <v>2375564</v>
          </cell>
          <cell r="F15">
            <v>6200</v>
          </cell>
          <cell r="G15">
            <v>0</v>
          </cell>
          <cell r="J15">
            <v>4544539</v>
          </cell>
          <cell r="K15">
            <v>0</v>
          </cell>
          <cell r="L15">
            <v>0</v>
          </cell>
          <cell r="M15">
            <v>999881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1758698</v>
          </cell>
        </row>
        <row r="16">
          <cell r="B16" t="str">
            <v>Ngô Tú Ngọc</v>
          </cell>
          <cell r="D16">
            <v>2842297</v>
          </cell>
          <cell r="E16">
            <v>5509724</v>
          </cell>
          <cell r="F16">
            <v>5681</v>
          </cell>
          <cell r="G16">
            <v>0</v>
          </cell>
          <cell r="J16">
            <v>321674</v>
          </cell>
          <cell r="K16">
            <v>71550</v>
          </cell>
          <cell r="L16">
            <v>0</v>
          </cell>
          <cell r="M16">
            <v>275590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7677526</v>
          </cell>
        </row>
        <row r="17">
          <cell r="B17" t="str">
            <v>Trương Văn Đới</v>
          </cell>
          <cell r="D17">
            <v>579619</v>
          </cell>
          <cell r="E17">
            <v>963626</v>
          </cell>
          <cell r="F17">
            <v>0</v>
          </cell>
          <cell r="G17">
            <v>0</v>
          </cell>
          <cell r="J17">
            <v>526249</v>
          </cell>
          <cell r="K17">
            <v>0</v>
          </cell>
          <cell r="L17">
            <v>0</v>
          </cell>
          <cell r="M17">
            <v>1500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1015496</v>
          </cell>
        </row>
        <row r="18">
          <cell r="B18" t="str">
            <v>Nguyễn Thị Thỷ</v>
          </cell>
          <cell r="D18">
            <v>349948</v>
          </cell>
          <cell r="E18">
            <v>1540716</v>
          </cell>
          <cell r="F18">
            <v>37839</v>
          </cell>
          <cell r="G18">
            <v>0</v>
          </cell>
          <cell r="J18">
            <v>758807</v>
          </cell>
          <cell r="K18">
            <v>4900</v>
          </cell>
          <cell r="L18">
            <v>0</v>
          </cell>
          <cell r="M18">
            <v>833438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255680</v>
          </cell>
        </row>
        <row r="19">
          <cell r="B19" t="str">
            <v>Trần Văn Đạt</v>
          </cell>
          <cell r="D19">
            <v>0</v>
          </cell>
          <cell r="E19">
            <v>11859523</v>
          </cell>
          <cell r="F19">
            <v>2372647</v>
          </cell>
          <cell r="G19">
            <v>0</v>
          </cell>
          <cell r="J19">
            <v>6819741</v>
          </cell>
          <cell r="K19">
            <v>10600</v>
          </cell>
          <cell r="L19">
            <v>0</v>
          </cell>
          <cell r="M19">
            <v>2348514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308021</v>
          </cell>
        </row>
        <row r="20">
          <cell r="B20" t="str">
            <v>Lê Giang Sơn</v>
          </cell>
          <cell r="D20">
            <v>276953</v>
          </cell>
          <cell r="E20">
            <v>315179</v>
          </cell>
          <cell r="F20">
            <v>27100</v>
          </cell>
          <cell r="G20">
            <v>0</v>
          </cell>
          <cell r="J20">
            <v>219965</v>
          </cell>
          <cell r="K20">
            <v>264</v>
          </cell>
          <cell r="L20">
            <v>0</v>
          </cell>
          <cell r="M20">
            <v>278899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65904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TP Đông Hà</v>
          </cell>
        </row>
        <row r="13">
          <cell r="B13" t="str">
            <v>Nguyễn Xuân ĐứcA</v>
          </cell>
          <cell r="D13">
            <v>18</v>
          </cell>
          <cell r="E13">
            <v>180</v>
          </cell>
          <cell r="F13">
            <v>0</v>
          </cell>
          <cell r="G13">
            <v>0</v>
          </cell>
          <cell r="J13">
            <v>155</v>
          </cell>
          <cell r="K13">
            <v>1</v>
          </cell>
          <cell r="L13">
            <v>16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26</v>
          </cell>
        </row>
        <row r="14">
          <cell r="B14" t="str">
            <v>Bùi Thị Bích Phượng</v>
          </cell>
          <cell r="D14">
            <v>4</v>
          </cell>
          <cell r="E14">
            <v>130</v>
          </cell>
          <cell r="F14">
            <v>1</v>
          </cell>
          <cell r="G14">
            <v>0</v>
          </cell>
          <cell r="J14">
            <v>128</v>
          </cell>
          <cell r="K14">
            <v>0</v>
          </cell>
          <cell r="L14">
            <v>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</row>
        <row r="15">
          <cell r="B15" t="str">
            <v>Võ Đình Đạo</v>
          </cell>
          <cell r="D15">
            <v>10</v>
          </cell>
          <cell r="E15">
            <v>192</v>
          </cell>
          <cell r="F15">
            <v>0</v>
          </cell>
          <cell r="G15">
            <v>0</v>
          </cell>
          <cell r="J15">
            <v>174</v>
          </cell>
          <cell r="K15">
            <v>2</v>
          </cell>
          <cell r="L15">
            <v>8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  <cell r="Q15">
            <v>17</v>
          </cell>
        </row>
        <row r="16">
          <cell r="B16" t="str">
            <v>Nguyễn Xuân Đức B</v>
          </cell>
          <cell r="D16">
            <v>22</v>
          </cell>
          <cell r="E16">
            <v>151</v>
          </cell>
          <cell r="F16">
            <v>0</v>
          </cell>
          <cell r="G16">
            <v>0</v>
          </cell>
          <cell r="J16">
            <v>134</v>
          </cell>
          <cell r="K16">
            <v>2</v>
          </cell>
          <cell r="L16">
            <v>18</v>
          </cell>
          <cell r="M16">
            <v>3</v>
          </cell>
          <cell r="N16">
            <v>0</v>
          </cell>
          <cell r="O16">
            <v>0</v>
          </cell>
          <cell r="P16">
            <v>0</v>
          </cell>
          <cell r="Q16">
            <v>16</v>
          </cell>
        </row>
        <row r="17">
          <cell r="B17" t="str">
            <v>Trần Thị Lý</v>
          </cell>
          <cell r="D17">
            <v>21</v>
          </cell>
          <cell r="E17">
            <v>103</v>
          </cell>
          <cell r="F17">
            <v>0</v>
          </cell>
          <cell r="G17">
            <v>0</v>
          </cell>
          <cell r="J17">
            <v>97</v>
          </cell>
          <cell r="K17">
            <v>5</v>
          </cell>
          <cell r="L17">
            <v>15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</v>
          </cell>
        </row>
        <row r="18">
          <cell r="B18" t="str">
            <v>Hoàng Thị Thanh Trúc</v>
          </cell>
          <cell r="D18">
            <v>11</v>
          </cell>
          <cell r="E18">
            <v>163</v>
          </cell>
          <cell r="F18">
            <v>0</v>
          </cell>
          <cell r="G18">
            <v>0</v>
          </cell>
          <cell r="J18">
            <v>151</v>
          </cell>
          <cell r="K18">
            <v>1</v>
          </cell>
          <cell r="L18">
            <v>10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12</v>
          </cell>
        </row>
        <row r="19">
          <cell r="B19" t="str">
            <v>Nguyễn Đức Nhân</v>
          </cell>
          <cell r="D19">
            <v>17</v>
          </cell>
          <cell r="E19">
            <v>66</v>
          </cell>
          <cell r="F19">
            <v>0</v>
          </cell>
          <cell r="G19">
            <v>0</v>
          </cell>
          <cell r="J19">
            <v>38</v>
          </cell>
          <cell r="K19">
            <v>0</v>
          </cell>
          <cell r="L19">
            <v>13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32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TP Đông Hà</v>
          </cell>
        </row>
        <row r="13">
          <cell r="B13" t="str">
            <v>Nguyễn Xuân ĐứcA</v>
          </cell>
          <cell r="D13">
            <v>388492</v>
          </cell>
          <cell r="E13">
            <v>25845091</v>
          </cell>
          <cell r="F13">
            <v>17191</v>
          </cell>
          <cell r="G13">
            <v>0</v>
          </cell>
          <cell r="J13">
            <v>1925586</v>
          </cell>
          <cell r="K13">
            <v>173176</v>
          </cell>
          <cell r="L13">
            <v>0</v>
          </cell>
          <cell r="M13">
            <v>15221744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8895886</v>
          </cell>
        </row>
        <row r="14">
          <cell r="B14" t="str">
            <v>Bùi Thị Bích Phượng</v>
          </cell>
          <cell r="D14">
            <v>935973</v>
          </cell>
          <cell r="E14">
            <v>2205381</v>
          </cell>
          <cell r="F14">
            <v>612633</v>
          </cell>
          <cell r="G14">
            <v>0</v>
          </cell>
          <cell r="J14">
            <v>1715593</v>
          </cell>
          <cell r="K14">
            <v>0</v>
          </cell>
          <cell r="L14">
            <v>0</v>
          </cell>
          <cell r="M14">
            <v>802421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10707</v>
          </cell>
        </row>
        <row r="15">
          <cell r="B15" t="str">
            <v>Võ Đình Đạo</v>
          </cell>
          <cell r="D15">
            <v>259499</v>
          </cell>
          <cell r="E15">
            <v>2960137</v>
          </cell>
          <cell r="F15">
            <v>10776</v>
          </cell>
          <cell r="G15">
            <v>0</v>
          </cell>
          <cell r="J15">
            <v>1695539</v>
          </cell>
          <cell r="K15">
            <v>267410</v>
          </cell>
          <cell r="L15">
            <v>0</v>
          </cell>
          <cell r="M15">
            <v>165705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1080205</v>
          </cell>
        </row>
        <row r="16">
          <cell r="B16" t="str">
            <v>Nguyễn Xuân Đức B</v>
          </cell>
          <cell r="D16">
            <v>1815395</v>
          </cell>
          <cell r="E16">
            <v>14659535</v>
          </cell>
          <cell r="F16">
            <v>0</v>
          </cell>
          <cell r="G16">
            <v>0</v>
          </cell>
          <cell r="J16">
            <v>563969</v>
          </cell>
          <cell r="K16">
            <v>339325</v>
          </cell>
          <cell r="L16">
            <v>0</v>
          </cell>
          <cell r="M16">
            <v>13352305</v>
          </cell>
          <cell r="N16">
            <v>10742</v>
          </cell>
          <cell r="O16">
            <v>0</v>
          </cell>
          <cell r="P16">
            <v>0</v>
          </cell>
          <cell r="Q16">
            <v>0</v>
          </cell>
          <cell r="R16">
            <v>2208589</v>
          </cell>
        </row>
        <row r="17">
          <cell r="B17" t="str">
            <v>Trần Thị Lý</v>
          </cell>
          <cell r="D17">
            <v>2980435</v>
          </cell>
          <cell r="E17">
            <v>2001472</v>
          </cell>
          <cell r="F17">
            <v>0</v>
          </cell>
          <cell r="G17">
            <v>0</v>
          </cell>
          <cell r="J17">
            <v>2447951</v>
          </cell>
          <cell r="K17">
            <v>78928</v>
          </cell>
          <cell r="L17">
            <v>0</v>
          </cell>
          <cell r="M17">
            <v>2297976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157052</v>
          </cell>
        </row>
        <row r="18">
          <cell r="B18" t="str">
            <v>Hoàng Thị Thanh Trúc</v>
          </cell>
          <cell r="D18">
            <v>231673</v>
          </cell>
          <cell r="E18">
            <v>2748363</v>
          </cell>
          <cell r="F18">
            <v>7000</v>
          </cell>
          <cell r="G18">
            <v>0</v>
          </cell>
          <cell r="J18">
            <v>851679</v>
          </cell>
          <cell r="K18">
            <v>15800</v>
          </cell>
          <cell r="L18">
            <v>0</v>
          </cell>
          <cell r="M18">
            <v>123073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1982484</v>
          </cell>
        </row>
        <row r="19">
          <cell r="B19" t="str">
            <v>Nguyễn Đức Nhân</v>
          </cell>
          <cell r="D19">
            <v>5090620</v>
          </cell>
          <cell r="E19">
            <v>29095932</v>
          </cell>
          <cell r="F19">
            <v>0</v>
          </cell>
          <cell r="G19">
            <v>0</v>
          </cell>
          <cell r="J19">
            <v>50187</v>
          </cell>
          <cell r="K19">
            <v>288000</v>
          </cell>
          <cell r="L19">
            <v>0</v>
          </cell>
          <cell r="M19">
            <v>4180866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29667499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1</v>
          </cell>
          <cell r="E13">
            <v>43</v>
          </cell>
          <cell r="F13">
            <v>0</v>
          </cell>
          <cell r="G13">
            <v>0</v>
          </cell>
          <cell r="J13">
            <v>41</v>
          </cell>
          <cell r="K13">
            <v>0</v>
          </cell>
          <cell r="L13">
            <v>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</row>
        <row r="14">
          <cell r="B14" t="str">
            <v>Nguyễn Ngọc Lành</v>
          </cell>
          <cell r="D14">
            <v>3</v>
          </cell>
          <cell r="E14">
            <v>48</v>
          </cell>
          <cell r="F14">
            <v>1</v>
          </cell>
          <cell r="G14">
            <v>0</v>
          </cell>
          <cell r="J14">
            <v>41</v>
          </cell>
          <cell r="K14">
            <v>0</v>
          </cell>
          <cell r="L14">
            <v>6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  <cell r="Q14">
            <v>1</v>
          </cell>
        </row>
        <row r="15">
          <cell r="B15" t="str">
            <v>Phan Văn Tăng</v>
          </cell>
          <cell r="D15">
            <v>1</v>
          </cell>
          <cell r="E15">
            <v>27</v>
          </cell>
          <cell r="F15">
            <v>0</v>
          </cell>
          <cell r="G15">
            <v>0</v>
          </cell>
          <cell r="J15">
            <v>20</v>
          </cell>
          <cell r="K15">
            <v>0</v>
          </cell>
          <cell r="L15">
            <v>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3673</v>
          </cell>
          <cell r="E13">
            <v>665458</v>
          </cell>
          <cell r="F13">
            <v>0</v>
          </cell>
          <cell r="G13">
            <v>0</v>
          </cell>
          <cell r="J13">
            <v>371000</v>
          </cell>
          <cell r="K13">
            <v>0</v>
          </cell>
          <cell r="L13">
            <v>0</v>
          </cell>
          <cell r="M13">
            <v>294458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3673</v>
          </cell>
        </row>
        <row r="14">
          <cell r="B14" t="str">
            <v>Nguyễn Ngọc Lành</v>
          </cell>
          <cell r="D14">
            <v>650277</v>
          </cell>
          <cell r="E14">
            <v>769315</v>
          </cell>
          <cell r="F14">
            <v>400</v>
          </cell>
          <cell r="G14">
            <v>0</v>
          </cell>
          <cell r="J14">
            <v>901598</v>
          </cell>
          <cell r="K14">
            <v>210380</v>
          </cell>
          <cell r="L14">
            <v>0</v>
          </cell>
          <cell r="M14">
            <v>244734</v>
          </cell>
          <cell r="N14">
            <v>0</v>
          </cell>
          <cell r="O14">
            <v>0</v>
          </cell>
          <cell r="P14">
            <v>0</v>
          </cell>
          <cell r="Q14">
            <v>50200</v>
          </cell>
          <cell r="R14">
            <v>12280</v>
          </cell>
        </row>
        <row r="15">
          <cell r="B15" t="str">
            <v>Phan Văn Tăng</v>
          </cell>
          <cell r="D15">
            <v>114779</v>
          </cell>
          <cell r="E15">
            <v>3168557</v>
          </cell>
          <cell r="F15">
            <v>2653</v>
          </cell>
          <cell r="G15">
            <v>0</v>
          </cell>
          <cell r="J15">
            <v>182076</v>
          </cell>
          <cell r="K15">
            <v>22596</v>
          </cell>
          <cell r="L15">
            <v>0</v>
          </cell>
          <cell r="M15">
            <v>145839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2930172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49</v>
          </cell>
          <cell r="F13">
            <v>0</v>
          </cell>
          <cell r="G13">
            <v>0</v>
          </cell>
          <cell r="J13">
            <v>49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Xuân Ninh</v>
          </cell>
          <cell r="D14">
            <v>9</v>
          </cell>
          <cell r="E14">
            <v>178</v>
          </cell>
          <cell r="F14">
            <v>2</v>
          </cell>
          <cell r="G14">
            <v>0</v>
          </cell>
          <cell r="J14">
            <v>170</v>
          </cell>
          <cell r="K14">
            <v>0</v>
          </cell>
          <cell r="L14">
            <v>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</v>
          </cell>
        </row>
        <row r="15">
          <cell r="B15" t="str">
            <v>Tạ Công Tuấn</v>
          </cell>
          <cell r="D15">
            <v>13</v>
          </cell>
          <cell r="E15">
            <v>114</v>
          </cell>
          <cell r="F15">
            <v>0</v>
          </cell>
          <cell r="G15">
            <v>0</v>
          </cell>
          <cell r="J15">
            <v>115</v>
          </cell>
          <cell r="K15">
            <v>0</v>
          </cell>
          <cell r="L15">
            <v>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</v>
          </cell>
        </row>
        <row r="16">
          <cell r="B16" t="str">
            <v>Lê Thị Hải Châu</v>
          </cell>
          <cell r="D16">
            <v>15</v>
          </cell>
          <cell r="E16">
            <v>150</v>
          </cell>
          <cell r="F16">
            <v>0</v>
          </cell>
          <cell r="G16">
            <v>0</v>
          </cell>
          <cell r="J16">
            <v>148</v>
          </cell>
          <cell r="K16">
            <v>0</v>
          </cell>
          <cell r="L16">
            <v>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</v>
          </cell>
        </row>
        <row r="17">
          <cell r="B17" t="str">
            <v>Trần Thị Phượng</v>
          </cell>
          <cell r="D17">
            <v>0</v>
          </cell>
          <cell r="E17">
            <v>140</v>
          </cell>
          <cell r="F17">
            <v>1</v>
          </cell>
          <cell r="G17">
            <v>0</v>
          </cell>
          <cell r="J17">
            <v>134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17822</v>
          </cell>
          <cell r="F13">
            <v>0</v>
          </cell>
          <cell r="G13">
            <v>0</v>
          </cell>
          <cell r="J13">
            <v>17822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Xuân Ninh</v>
          </cell>
          <cell r="D14">
            <v>275187</v>
          </cell>
          <cell r="E14">
            <v>506385</v>
          </cell>
          <cell r="F14">
            <v>26000</v>
          </cell>
          <cell r="G14">
            <v>0</v>
          </cell>
          <cell r="J14">
            <v>311027</v>
          </cell>
          <cell r="K14">
            <v>11675</v>
          </cell>
          <cell r="L14">
            <v>0</v>
          </cell>
          <cell r="M14">
            <v>19485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413385</v>
          </cell>
        </row>
        <row r="15">
          <cell r="B15" t="str">
            <v>Tạ Công Tuấn</v>
          </cell>
          <cell r="D15">
            <v>225103</v>
          </cell>
          <cell r="E15">
            <v>1077723</v>
          </cell>
          <cell r="F15">
            <v>0</v>
          </cell>
          <cell r="G15">
            <v>0</v>
          </cell>
          <cell r="J15">
            <v>184409</v>
          </cell>
          <cell r="K15">
            <v>6243</v>
          </cell>
          <cell r="L15">
            <v>0</v>
          </cell>
          <cell r="M15">
            <v>64362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1047812</v>
          </cell>
        </row>
        <row r="16">
          <cell r="B16" t="str">
            <v>Lê Thị Hải Châu</v>
          </cell>
          <cell r="D16">
            <v>594761</v>
          </cell>
          <cell r="E16">
            <v>361777</v>
          </cell>
          <cell r="F16">
            <v>0</v>
          </cell>
          <cell r="G16">
            <v>0</v>
          </cell>
          <cell r="J16">
            <v>296786</v>
          </cell>
          <cell r="K16">
            <v>0</v>
          </cell>
          <cell r="L16">
            <v>0</v>
          </cell>
          <cell r="M16">
            <v>432967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226785</v>
          </cell>
        </row>
        <row r="17">
          <cell r="B17" t="str">
            <v>Trần Thị Phượng</v>
          </cell>
          <cell r="D17">
            <v>0</v>
          </cell>
          <cell r="E17">
            <v>1160953</v>
          </cell>
          <cell r="F17">
            <v>9175</v>
          </cell>
          <cell r="G17">
            <v>0</v>
          </cell>
          <cell r="J17">
            <v>272888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878890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4</v>
          </cell>
          <cell r="E13">
            <v>88</v>
          </cell>
          <cell r="F13">
            <v>0</v>
          </cell>
          <cell r="G13">
            <v>0</v>
          </cell>
          <cell r="J13">
            <v>85</v>
          </cell>
          <cell r="K13">
            <v>0</v>
          </cell>
          <cell r="L13">
            <v>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B14" t="str">
            <v>Nguyễn Thị Hiền</v>
          </cell>
          <cell r="D14">
            <v>3</v>
          </cell>
          <cell r="E14">
            <v>39</v>
          </cell>
          <cell r="F14">
            <v>0</v>
          </cell>
          <cell r="G14">
            <v>0</v>
          </cell>
          <cell r="J14">
            <v>36</v>
          </cell>
          <cell r="K14">
            <v>1</v>
          </cell>
          <cell r="L14">
            <v>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</row>
        <row r="15">
          <cell r="B15" t="str">
            <v>Nguyễn Thị Mỹ Hạnh</v>
          </cell>
          <cell r="D15">
            <v>1</v>
          </cell>
          <cell r="E15">
            <v>67</v>
          </cell>
          <cell r="F15">
            <v>1</v>
          </cell>
          <cell r="G15">
            <v>0</v>
          </cell>
          <cell r="J15">
            <v>63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</row>
        <row r="16">
          <cell r="B16" t="str">
            <v>Đặng Xuân Thân</v>
          </cell>
          <cell r="D16">
            <v>0</v>
          </cell>
          <cell r="E16">
            <v>13</v>
          </cell>
          <cell r="F16">
            <v>0</v>
          </cell>
          <cell r="G16">
            <v>0</v>
          </cell>
          <cell r="J16">
            <v>13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113149</v>
          </cell>
          <cell r="E13">
            <v>538772</v>
          </cell>
          <cell r="F13">
            <v>600</v>
          </cell>
          <cell r="G13">
            <v>0</v>
          </cell>
          <cell r="J13">
            <v>268899</v>
          </cell>
          <cell r="K13">
            <v>150000</v>
          </cell>
          <cell r="L13">
            <v>0</v>
          </cell>
          <cell r="M13">
            <v>85949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146473</v>
          </cell>
        </row>
        <row r="14">
          <cell r="B14" t="str">
            <v>Nguyễn Thị Hiền</v>
          </cell>
          <cell r="D14">
            <v>523001</v>
          </cell>
          <cell r="E14">
            <v>432887</v>
          </cell>
          <cell r="F14">
            <v>0</v>
          </cell>
          <cell r="G14">
            <v>0</v>
          </cell>
          <cell r="J14">
            <v>176374</v>
          </cell>
          <cell r="K14">
            <v>103914</v>
          </cell>
          <cell r="L14">
            <v>0</v>
          </cell>
          <cell r="M14">
            <v>526000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149600</v>
          </cell>
        </row>
        <row r="15">
          <cell r="B15" t="str">
            <v>Nguyễn Thị Mỹ Hạnh</v>
          </cell>
          <cell r="D15">
            <v>93000</v>
          </cell>
          <cell r="E15">
            <v>474514</v>
          </cell>
          <cell r="F15">
            <v>199500</v>
          </cell>
          <cell r="G15">
            <v>0</v>
          </cell>
          <cell r="J15">
            <v>66808</v>
          </cell>
          <cell r="K15">
            <v>34000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267206</v>
          </cell>
        </row>
        <row r="16">
          <cell r="B16" t="str">
            <v>Đặng Xuân Thân</v>
          </cell>
          <cell r="D16">
            <v>0</v>
          </cell>
          <cell r="E16">
            <v>5515</v>
          </cell>
          <cell r="F16">
            <v>0</v>
          </cell>
          <cell r="G16">
            <v>0</v>
          </cell>
          <cell r="J16">
            <v>5515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6</v>
          </cell>
          <cell r="E13">
            <v>91</v>
          </cell>
          <cell r="F13">
            <v>0</v>
          </cell>
          <cell r="G13">
            <v>0</v>
          </cell>
          <cell r="J13">
            <v>87</v>
          </cell>
          <cell r="K13">
            <v>1</v>
          </cell>
          <cell r="L13">
            <v>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B14" t="str">
            <v>Cáp Xuân Quý</v>
          </cell>
          <cell r="D14">
            <v>10</v>
          </cell>
          <cell r="E14">
            <v>85</v>
          </cell>
          <cell r="F14">
            <v>0</v>
          </cell>
          <cell r="G14">
            <v>0</v>
          </cell>
          <cell r="J14">
            <v>78</v>
          </cell>
          <cell r="K14">
            <v>0</v>
          </cell>
          <cell r="L14">
            <v>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11</v>
          </cell>
        </row>
        <row r="15">
          <cell r="B15" t="str">
            <v>Hoàng Thị Chi Mai</v>
          </cell>
          <cell r="D15">
            <v>20</v>
          </cell>
          <cell r="E15">
            <v>117</v>
          </cell>
          <cell r="F15">
            <v>1</v>
          </cell>
          <cell r="G15">
            <v>0</v>
          </cell>
          <cell r="J15">
            <v>101</v>
          </cell>
          <cell r="K15">
            <v>0</v>
          </cell>
          <cell r="L15">
            <v>14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21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72791</v>
          </cell>
          <cell r="E13">
            <v>206383</v>
          </cell>
          <cell r="F13">
            <v>106000</v>
          </cell>
          <cell r="G13">
            <v>0</v>
          </cell>
          <cell r="J13">
            <v>90767</v>
          </cell>
          <cell r="K13">
            <v>5516</v>
          </cell>
          <cell r="L13">
            <v>0</v>
          </cell>
          <cell r="M13">
            <v>37326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39565</v>
          </cell>
        </row>
        <row r="14">
          <cell r="B14" t="str">
            <v>Cáp Xuân Quý</v>
          </cell>
          <cell r="D14">
            <v>90514</v>
          </cell>
          <cell r="E14">
            <v>681389</v>
          </cell>
          <cell r="F14">
            <v>3562</v>
          </cell>
          <cell r="G14">
            <v>0</v>
          </cell>
          <cell r="J14">
            <v>133817</v>
          </cell>
          <cell r="K14">
            <v>0</v>
          </cell>
          <cell r="L14">
            <v>0</v>
          </cell>
          <cell r="M14">
            <v>29824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604700</v>
          </cell>
        </row>
        <row r="15">
          <cell r="B15" t="str">
            <v>Hoàng Thị Chi Mai</v>
          </cell>
          <cell r="D15">
            <v>201467</v>
          </cell>
          <cell r="E15">
            <v>852284</v>
          </cell>
          <cell r="F15">
            <v>16100</v>
          </cell>
          <cell r="G15">
            <v>0</v>
          </cell>
          <cell r="J15">
            <v>460450</v>
          </cell>
          <cell r="K15">
            <v>93272</v>
          </cell>
          <cell r="L15">
            <v>0</v>
          </cell>
          <cell r="M15">
            <v>181012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302917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10</v>
          </cell>
          <cell r="E13">
            <v>72</v>
          </cell>
          <cell r="F13">
            <v>0</v>
          </cell>
          <cell r="G13">
            <v>0</v>
          </cell>
          <cell r="J13">
            <v>73</v>
          </cell>
          <cell r="K13">
            <v>1</v>
          </cell>
          <cell r="L13">
            <v>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</v>
          </cell>
        </row>
        <row r="14">
          <cell r="B14" t="str">
            <v>Nguyễn Quốc Hùng</v>
          </cell>
          <cell r="D14">
            <v>6</v>
          </cell>
          <cell r="E14">
            <v>60</v>
          </cell>
          <cell r="F14">
            <v>1</v>
          </cell>
          <cell r="G14">
            <v>0</v>
          </cell>
          <cell r="J14">
            <v>59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Trần Thị Sen</v>
          </cell>
          <cell r="D15">
            <v>6</v>
          </cell>
          <cell r="E15">
            <v>59</v>
          </cell>
          <cell r="F15">
            <v>1</v>
          </cell>
          <cell r="G15">
            <v>0</v>
          </cell>
          <cell r="J15">
            <v>42</v>
          </cell>
          <cell r="K15">
            <v>0</v>
          </cell>
          <cell r="L15">
            <v>14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</v>
          </cell>
        </row>
        <row r="16">
          <cell r="B16" t="str">
            <v>Nguyễn Thị Miền</v>
          </cell>
          <cell r="D16">
            <v>0</v>
          </cell>
          <cell r="E16">
            <v>25</v>
          </cell>
          <cell r="F16">
            <v>0</v>
          </cell>
          <cell r="G16">
            <v>0</v>
          </cell>
          <cell r="J16">
            <v>19</v>
          </cell>
          <cell r="K16">
            <v>0</v>
          </cell>
          <cell r="L16">
            <v>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253807</v>
          </cell>
          <cell r="E13">
            <v>201336</v>
          </cell>
          <cell r="F13">
            <v>6980</v>
          </cell>
          <cell r="G13">
            <v>0</v>
          </cell>
          <cell r="J13">
            <v>105267</v>
          </cell>
          <cell r="K13">
            <v>79800</v>
          </cell>
          <cell r="L13">
            <v>0</v>
          </cell>
          <cell r="M13">
            <v>14896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248200</v>
          </cell>
        </row>
        <row r="14">
          <cell r="B14" t="str">
            <v>Nguyễn Quốc Hùng</v>
          </cell>
          <cell r="D14">
            <v>3677297</v>
          </cell>
          <cell r="E14">
            <v>716852</v>
          </cell>
          <cell r="F14">
            <v>67181</v>
          </cell>
          <cell r="G14">
            <v>0</v>
          </cell>
          <cell r="J14">
            <v>271670</v>
          </cell>
          <cell r="K14">
            <v>4009128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46170</v>
          </cell>
        </row>
        <row r="15">
          <cell r="B15" t="str">
            <v>Trần Thị Sen</v>
          </cell>
          <cell r="D15">
            <v>78764</v>
          </cell>
          <cell r="E15">
            <v>2356170</v>
          </cell>
          <cell r="F15">
            <v>12016</v>
          </cell>
          <cell r="G15">
            <v>0</v>
          </cell>
          <cell r="J15">
            <v>202790</v>
          </cell>
          <cell r="K15">
            <v>0</v>
          </cell>
          <cell r="L15">
            <v>0</v>
          </cell>
          <cell r="M15">
            <v>216564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2003564</v>
          </cell>
        </row>
        <row r="16">
          <cell r="B16" t="str">
            <v>Nguyễn Thị Miền</v>
          </cell>
          <cell r="D16">
            <v>0</v>
          </cell>
          <cell r="E16">
            <v>34188</v>
          </cell>
          <cell r="F16">
            <v>200</v>
          </cell>
          <cell r="G16">
            <v>0</v>
          </cell>
          <cell r="J16">
            <v>33088</v>
          </cell>
          <cell r="K16">
            <v>0</v>
          </cell>
          <cell r="L16">
            <v>0</v>
          </cell>
          <cell r="M16">
            <v>900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S132"/>
  <sheetViews>
    <sheetView showZeros="0" tabSelected="1" view="pageBreakPreview" zoomScale="85" zoomScaleSheetLayoutView="85" zoomScalePageLayoutView="0" workbookViewId="0" topLeftCell="A49">
      <selection activeCell="I16" sqref="I16"/>
    </sheetView>
  </sheetViews>
  <sheetFormatPr defaultColWidth="9.00390625" defaultRowHeight="15.75"/>
  <cols>
    <col min="1" max="1" width="3.50390625" style="2" customWidth="1"/>
    <col min="2" max="2" width="25.25390625" style="2" customWidth="1"/>
    <col min="3" max="3" width="9.625" style="2" customWidth="1"/>
    <col min="4" max="5" width="7.375" style="2" customWidth="1"/>
    <col min="6" max="6" width="6.50390625" style="2" customWidth="1"/>
    <col min="7" max="7" width="6.75390625" style="2" customWidth="1"/>
    <col min="8" max="8" width="8.875" style="2" customWidth="1"/>
    <col min="9" max="9" width="7.875" style="2" customWidth="1"/>
    <col min="10" max="11" width="6.25390625" style="2" customWidth="1"/>
    <col min="12" max="12" width="5.75390625" style="2" customWidth="1"/>
    <col min="13" max="14" width="5.875" style="2" customWidth="1"/>
    <col min="15" max="15" width="6.125" style="2" customWidth="1"/>
    <col min="16" max="16" width="5.25390625" style="2" customWidth="1"/>
    <col min="17" max="17" width="7.50390625" style="2" customWidth="1"/>
    <col min="18" max="18" width="8.75390625" style="2" customWidth="1"/>
    <col min="19" max="19" width="7.625" style="2" customWidth="1"/>
    <col min="20" max="16384" width="9.00390625" style="2" customWidth="1"/>
  </cols>
  <sheetData>
    <row r="1" spans="1:19" ht="20.25" customHeight="1">
      <c r="A1" s="1" t="s">
        <v>0</v>
      </c>
      <c r="B1" s="1"/>
      <c r="C1" s="1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2</v>
      </c>
      <c r="Q1" s="4"/>
      <c r="R1" s="4"/>
      <c r="S1" s="4"/>
    </row>
    <row r="2" spans="1:19" ht="17.25" customHeight="1">
      <c r="A2" s="5" t="s">
        <v>3</v>
      </c>
      <c r="B2" s="5"/>
      <c r="C2" s="5"/>
      <c r="D2" s="5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7" t="str">
        <f>'[1]Thong tin'!B4</f>
        <v>CTHADS tỉnh Quảng Trị</v>
      </c>
      <c r="Q2" s="7"/>
      <c r="R2" s="7"/>
      <c r="S2" s="7"/>
    </row>
    <row r="3" spans="1:19" ht="19.5" customHeight="1">
      <c r="A3" s="5" t="s">
        <v>5</v>
      </c>
      <c r="B3" s="5"/>
      <c r="C3" s="5"/>
      <c r="D3" s="5"/>
      <c r="E3" s="8" t="str">
        <f>'[1]Thong tin'!B3</f>
        <v>12 tháng / năm 2016</v>
      </c>
      <c r="F3" s="8"/>
      <c r="G3" s="8"/>
      <c r="H3" s="8"/>
      <c r="I3" s="8"/>
      <c r="J3" s="8"/>
      <c r="K3" s="8"/>
      <c r="L3" s="8"/>
      <c r="M3" s="8"/>
      <c r="N3" s="8"/>
      <c r="O3" s="8"/>
      <c r="P3" s="4" t="s">
        <v>6</v>
      </c>
      <c r="Q3" s="1"/>
      <c r="R3" s="4"/>
      <c r="S3" s="4"/>
    </row>
    <row r="4" spans="1:19" ht="14.25" customHeight="1">
      <c r="A4" s="9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1" t="s">
        <v>8</v>
      </c>
      <c r="Q4" s="11"/>
      <c r="R4" s="11"/>
      <c r="S4" s="11"/>
    </row>
    <row r="5" spans="2:19" ht="21.75" customHeight="1">
      <c r="B5" s="12"/>
      <c r="C5" s="12"/>
      <c r="Q5" s="13" t="s">
        <v>9</v>
      </c>
      <c r="R5" s="14"/>
      <c r="S5" s="14"/>
    </row>
    <row r="6" spans="1:19" ht="15">
      <c r="A6" s="15" t="s">
        <v>10</v>
      </c>
      <c r="B6" s="16"/>
      <c r="C6" s="17" t="s">
        <v>11</v>
      </c>
      <c r="D6" s="18"/>
      <c r="E6" s="19"/>
      <c r="F6" s="20" t="s">
        <v>12</v>
      </c>
      <c r="G6" s="21" t="s">
        <v>13</v>
      </c>
      <c r="H6" s="22" t="s">
        <v>14</v>
      </c>
      <c r="I6" s="23"/>
      <c r="J6" s="23"/>
      <c r="K6" s="23"/>
      <c r="L6" s="23"/>
      <c r="M6" s="23"/>
      <c r="N6" s="23"/>
      <c r="O6" s="23"/>
      <c r="P6" s="23"/>
      <c r="Q6" s="24"/>
      <c r="R6" s="25" t="s">
        <v>15</v>
      </c>
      <c r="S6" s="25" t="s">
        <v>16</v>
      </c>
    </row>
    <row r="7" spans="1:19" s="4" customFormat="1" ht="15">
      <c r="A7" s="26"/>
      <c r="B7" s="27"/>
      <c r="C7" s="25" t="s">
        <v>17</v>
      </c>
      <c r="D7" s="28" t="s">
        <v>18</v>
      </c>
      <c r="E7" s="29"/>
      <c r="F7" s="30"/>
      <c r="G7" s="31"/>
      <c r="H7" s="21" t="s">
        <v>19</v>
      </c>
      <c r="I7" s="28" t="s">
        <v>20</v>
      </c>
      <c r="J7" s="32"/>
      <c r="K7" s="32"/>
      <c r="L7" s="32"/>
      <c r="M7" s="32"/>
      <c r="N7" s="32"/>
      <c r="O7" s="32"/>
      <c r="P7" s="33"/>
      <c r="Q7" s="29" t="s">
        <v>21</v>
      </c>
      <c r="R7" s="31"/>
      <c r="S7" s="31"/>
    </row>
    <row r="8" spans="1:19" ht="15">
      <c r="A8" s="26"/>
      <c r="B8" s="27"/>
      <c r="C8" s="31"/>
      <c r="D8" s="34"/>
      <c r="E8" s="35"/>
      <c r="F8" s="30"/>
      <c r="G8" s="31"/>
      <c r="H8" s="31"/>
      <c r="I8" s="21" t="s">
        <v>19</v>
      </c>
      <c r="J8" s="36" t="s">
        <v>18</v>
      </c>
      <c r="K8" s="37"/>
      <c r="L8" s="37"/>
      <c r="M8" s="37"/>
      <c r="N8" s="37"/>
      <c r="O8" s="37"/>
      <c r="P8" s="38"/>
      <c r="Q8" s="39"/>
      <c r="R8" s="31"/>
      <c r="S8" s="31"/>
    </row>
    <row r="9" spans="1:19" ht="15">
      <c r="A9" s="26"/>
      <c r="B9" s="27"/>
      <c r="C9" s="31"/>
      <c r="D9" s="25" t="s">
        <v>22</v>
      </c>
      <c r="E9" s="25" t="s">
        <v>23</v>
      </c>
      <c r="F9" s="30"/>
      <c r="G9" s="31"/>
      <c r="H9" s="31"/>
      <c r="I9" s="31"/>
      <c r="J9" s="38" t="s">
        <v>24</v>
      </c>
      <c r="K9" s="40" t="s">
        <v>25</v>
      </c>
      <c r="L9" s="41" t="s">
        <v>26</v>
      </c>
      <c r="M9" s="21" t="s">
        <v>27</v>
      </c>
      <c r="N9" s="21" t="s">
        <v>28</v>
      </c>
      <c r="O9" s="21" t="s">
        <v>29</v>
      </c>
      <c r="P9" s="21" t="s">
        <v>30</v>
      </c>
      <c r="Q9" s="39"/>
      <c r="R9" s="31"/>
      <c r="S9" s="31"/>
    </row>
    <row r="10" spans="1:19" ht="34.5" customHeight="1">
      <c r="A10" s="42"/>
      <c r="B10" s="43"/>
      <c r="C10" s="44"/>
      <c r="D10" s="44"/>
      <c r="E10" s="44"/>
      <c r="F10" s="34"/>
      <c r="G10" s="44"/>
      <c r="H10" s="44"/>
      <c r="I10" s="44"/>
      <c r="J10" s="38"/>
      <c r="K10" s="40"/>
      <c r="L10" s="41"/>
      <c r="M10" s="44"/>
      <c r="N10" s="44" t="s">
        <v>28</v>
      </c>
      <c r="O10" s="44" t="s">
        <v>29</v>
      </c>
      <c r="P10" s="44" t="s">
        <v>30</v>
      </c>
      <c r="Q10" s="35"/>
      <c r="R10" s="44"/>
      <c r="S10" s="44"/>
    </row>
    <row r="11" spans="1:19" ht="15">
      <c r="A11" s="45" t="s">
        <v>31</v>
      </c>
      <c r="B11" s="46"/>
      <c r="C11" s="47">
        <v>1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  <c r="O11" s="47">
        <v>13</v>
      </c>
      <c r="P11" s="47">
        <v>14</v>
      </c>
      <c r="Q11" s="47">
        <v>15</v>
      </c>
      <c r="R11" s="47">
        <v>16</v>
      </c>
      <c r="S11" s="47">
        <v>17</v>
      </c>
    </row>
    <row r="12" spans="1:19" ht="15">
      <c r="A12" s="48" t="s">
        <v>32</v>
      </c>
      <c r="B12" s="49"/>
      <c r="C12" s="50">
        <f>IF(SUM(D12:E12)=SUM(F12:H12),SUM(D12:E12),"Kiểm tra lại")</f>
        <v>3725</v>
      </c>
      <c r="D12" s="50">
        <f>IF(SUM(D13,D24)=SUM('[2]Mau 01'!C12,'[2]Mau 02'!C12),SUM(D13,D24),"Kiểm tra với biểu 1 và 2")</f>
        <v>346</v>
      </c>
      <c r="E12" s="50">
        <f>IF(SUM(E13,E24)=SUM('[2]Mau 01'!C13,'[2]Mau 02'!C13),SUM(E13,E24),"Kiểm tra với biểu 1 và 2")</f>
        <v>3379</v>
      </c>
      <c r="F12" s="50">
        <f>IF(SUM(F13,F24)=SUM('[2]Mau 01'!C14,'[2]Mau 02'!C14),SUM(F13,F24),"Kiểm tra với biểu 1 và 2")</f>
        <v>22</v>
      </c>
      <c r="G12" s="50">
        <f>IF(SUM(G13,G24)=SUM('[2]Mau 01'!C15,'[2]Mau 02'!C15),SUM(G13,G24),"Kiểm tra với biểu 1 và 2")</f>
        <v>0</v>
      </c>
      <c r="H12" s="50">
        <f>SUM(I12,Q12)</f>
        <v>3703</v>
      </c>
      <c r="I12" s="50">
        <f>SUM(J12:P12)</f>
        <v>3366</v>
      </c>
      <c r="J12" s="50">
        <f>IF(SUM(J13,J24)=SUM('[2]Mau 01'!C18,'[2]Mau 02'!C18),SUM(J13,J24),"Kiểm tra với biểu 1 và 2")</f>
        <v>3056</v>
      </c>
      <c r="K12" s="50">
        <f>IF(SUM(K13,K24)=SUM('[2]Mau 01'!C19,'[2]Mau 02'!C19),SUM(K13,K24),"Kiểm tra với biểu 1 và 2")</f>
        <v>30</v>
      </c>
      <c r="L12" s="50">
        <f>IF(SUM(L13,L24)=SUM('[2]Mau 01'!C20,'[2]Mau 02'!C20),SUM(L13,L24),"Kiểm tra với biểu 1 và 2")</f>
        <v>266</v>
      </c>
      <c r="M12" s="50">
        <f>IF(SUM(M13,M24)=SUM('[2]Mau 01'!C21,'[2]Mau 02'!C21),SUM(M13,M24),"Kiểm tra với biểu 1 và 2")</f>
        <v>7</v>
      </c>
      <c r="N12" s="50">
        <f>IF(SUM(N13,N24)=SUM('[2]Mau 01'!C22,'[2]Mau 02'!C22),SUM(N13,N24),"Kiểm tra với biểu 1 và 2")</f>
        <v>2</v>
      </c>
      <c r="O12" s="50">
        <f>IF(SUM(O13,O24)=SUM('[2]Mau 01'!C23,'[2]Mau 02'!C23),SUM(O13,O24),"Kiểm tra với biểu 1 và 2")</f>
        <v>0</v>
      </c>
      <c r="P12" s="50">
        <f>IF(SUM(P13,P24)=SUM('[2]Mau 01'!C24,'[2]Mau 02'!C24),SUM(P13,P24),"Kiểm tra với biểu 1 và 2")</f>
        <v>5</v>
      </c>
      <c r="Q12" s="50">
        <f>IF(SUM(Q13,Q24)=SUM('[2]Mau 01'!C25,'[2]Mau 02'!C25),SUM(Q13,Q24),"Kiểm tra với biểu 1 và 2")</f>
        <v>337</v>
      </c>
      <c r="R12" s="50">
        <f>H12-SUM(J12:K12)</f>
        <v>617</v>
      </c>
      <c r="S12" s="51">
        <f>IF(I12&gt;0,SUM(J12:K12)/I12,"")</f>
        <v>0.916815210932858</v>
      </c>
    </row>
    <row r="13" spans="1:19" ht="15">
      <c r="A13" s="52" t="s">
        <v>33</v>
      </c>
      <c r="B13" s="53" t="str">
        <f>'[3]Mau 06'!B12</f>
        <v>Cục THADS tỉnh Quảng Trị</v>
      </c>
      <c r="C13" s="54">
        <f aca="true" t="shared" si="0" ref="C13:C22">IF(SUM(D13:E13)=SUM(F13:H13),SUM(D13:E13),"Kiểm tra lại")</f>
        <v>241</v>
      </c>
      <c r="D13" s="55">
        <f>SUM(D14:D23)</f>
        <v>47</v>
      </c>
      <c r="E13" s="55">
        <f>SUM(E14:E23)</f>
        <v>194</v>
      </c>
      <c r="F13" s="55">
        <f>SUM(F14:F23)</f>
        <v>6</v>
      </c>
      <c r="G13" s="55">
        <f>SUM(G14:G23)</f>
        <v>0</v>
      </c>
      <c r="H13" s="54">
        <f aca="true" t="shared" si="1" ref="H13:H22">SUM(I13,Q13)</f>
        <v>235</v>
      </c>
      <c r="I13" s="54">
        <f aca="true" t="shared" si="2" ref="I13:I22">SUM(J13:P13)</f>
        <v>185</v>
      </c>
      <c r="J13" s="55">
        <f aca="true" t="shared" si="3" ref="J13:Q13">SUM(J14:J23)</f>
        <v>150</v>
      </c>
      <c r="K13" s="55">
        <f t="shared" si="3"/>
        <v>0</v>
      </c>
      <c r="L13" s="55">
        <f t="shared" si="3"/>
        <v>35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0</v>
      </c>
      <c r="Q13" s="55">
        <f t="shared" si="3"/>
        <v>50</v>
      </c>
      <c r="R13" s="54">
        <f aca="true" t="shared" si="4" ref="R13:R76">H13-SUM(J13:K13)</f>
        <v>85</v>
      </c>
      <c r="S13" s="56">
        <f aca="true" t="shared" si="5" ref="S13:S22">IF(I13&gt;0,SUM(J13:K13)/I13,"")</f>
        <v>0.8108108108108109</v>
      </c>
    </row>
    <row r="14" spans="1:19" ht="15">
      <c r="A14" s="57">
        <v>1</v>
      </c>
      <c r="B14" s="57" t="str">
        <f>'[3]Mau 06'!B13</f>
        <v>Lê Thị Mỹ Hạnh</v>
      </c>
      <c r="C14" s="58">
        <f t="shared" si="0"/>
        <v>31</v>
      </c>
      <c r="D14" s="59">
        <f>'[3]Mau 06'!D13</f>
        <v>6</v>
      </c>
      <c r="E14" s="59">
        <f>'[3]Mau 06'!E13</f>
        <v>25</v>
      </c>
      <c r="F14" s="59">
        <f>'[3]Mau 06'!F13</f>
        <v>0</v>
      </c>
      <c r="G14" s="59">
        <f>'[3]Mau 06'!G13</f>
        <v>0</v>
      </c>
      <c r="H14" s="58">
        <f t="shared" si="1"/>
        <v>31</v>
      </c>
      <c r="I14" s="58">
        <f t="shared" si="2"/>
        <v>27</v>
      </c>
      <c r="J14" s="59">
        <f>'[3]Mau 06'!J13</f>
        <v>24</v>
      </c>
      <c r="K14" s="59">
        <f>'[3]Mau 06'!K13</f>
        <v>0</v>
      </c>
      <c r="L14" s="59">
        <f>'[3]Mau 06'!L13</f>
        <v>3</v>
      </c>
      <c r="M14" s="59">
        <f>'[3]Mau 06'!M13</f>
        <v>0</v>
      </c>
      <c r="N14" s="59">
        <f>'[3]Mau 06'!N13</f>
        <v>0</v>
      </c>
      <c r="O14" s="59">
        <f>'[3]Mau 06'!O13</f>
        <v>0</v>
      </c>
      <c r="P14" s="59">
        <f>'[3]Mau 06'!P13</f>
        <v>0</v>
      </c>
      <c r="Q14" s="59">
        <f>'[3]Mau 06'!Q13</f>
        <v>4</v>
      </c>
      <c r="R14" s="58">
        <f t="shared" si="4"/>
        <v>7</v>
      </c>
      <c r="S14" s="60">
        <f t="shared" si="5"/>
        <v>0.8888888888888888</v>
      </c>
    </row>
    <row r="15" spans="1:19" ht="15">
      <c r="A15" s="57">
        <v>2</v>
      </c>
      <c r="B15" s="57" t="str">
        <f>'[3]Mau 06'!B14</f>
        <v>Trần Kim Dũng</v>
      </c>
      <c r="C15" s="58">
        <f t="shared" si="0"/>
        <v>46</v>
      </c>
      <c r="D15" s="59">
        <f>'[3]Mau 06'!D14</f>
        <v>3</v>
      </c>
      <c r="E15" s="59">
        <f>'[3]Mau 06'!E14</f>
        <v>43</v>
      </c>
      <c r="F15" s="59">
        <f>'[3]Mau 06'!F14</f>
        <v>0</v>
      </c>
      <c r="G15" s="59">
        <f>'[3]Mau 06'!G14</f>
        <v>0</v>
      </c>
      <c r="H15" s="58">
        <f t="shared" si="1"/>
        <v>46</v>
      </c>
      <c r="I15" s="58">
        <f t="shared" si="2"/>
        <v>32</v>
      </c>
      <c r="J15" s="59">
        <f>'[3]Mau 06'!J14</f>
        <v>24</v>
      </c>
      <c r="K15" s="59">
        <f>'[3]Mau 06'!K14</f>
        <v>0</v>
      </c>
      <c r="L15" s="59">
        <f>'[3]Mau 06'!L14</f>
        <v>8</v>
      </c>
      <c r="M15" s="59">
        <f>'[3]Mau 06'!M14</f>
        <v>0</v>
      </c>
      <c r="N15" s="59">
        <f>'[3]Mau 06'!N14</f>
        <v>0</v>
      </c>
      <c r="O15" s="59">
        <f>'[3]Mau 06'!O14</f>
        <v>0</v>
      </c>
      <c r="P15" s="59">
        <f>'[3]Mau 06'!P14</f>
        <v>0</v>
      </c>
      <c r="Q15" s="59">
        <f>'[3]Mau 06'!Q14</f>
        <v>14</v>
      </c>
      <c r="R15" s="58">
        <f t="shared" si="4"/>
        <v>22</v>
      </c>
      <c r="S15" s="60">
        <f t="shared" si="5"/>
        <v>0.75</v>
      </c>
    </row>
    <row r="16" spans="1:19" ht="15">
      <c r="A16" s="57">
        <v>3</v>
      </c>
      <c r="B16" s="57" t="str">
        <f>'[3]Mau 06'!B15</f>
        <v>Mai Anh Tuấn</v>
      </c>
      <c r="C16" s="58">
        <f t="shared" si="0"/>
        <v>19</v>
      </c>
      <c r="D16" s="59">
        <f>'[3]Mau 06'!D15</f>
        <v>13</v>
      </c>
      <c r="E16" s="59">
        <f>'[3]Mau 06'!E15</f>
        <v>6</v>
      </c>
      <c r="F16" s="59">
        <f>'[3]Mau 06'!F15</f>
        <v>0</v>
      </c>
      <c r="G16" s="59">
        <f>'[3]Mau 06'!G15</f>
        <v>0</v>
      </c>
      <c r="H16" s="58">
        <f t="shared" si="1"/>
        <v>19</v>
      </c>
      <c r="I16" s="58">
        <f t="shared" si="2"/>
        <v>12</v>
      </c>
      <c r="J16" s="59">
        <f>'[3]Mau 06'!J15</f>
        <v>9</v>
      </c>
      <c r="K16" s="59">
        <f>'[3]Mau 06'!K15</f>
        <v>0</v>
      </c>
      <c r="L16" s="59">
        <f>'[3]Mau 06'!L15</f>
        <v>3</v>
      </c>
      <c r="M16" s="59">
        <f>'[3]Mau 06'!M15</f>
        <v>0</v>
      </c>
      <c r="N16" s="59">
        <f>'[3]Mau 06'!N15</f>
        <v>0</v>
      </c>
      <c r="O16" s="59">
        <f>'[3]Mau 06'!O15</f>
        <v>0</v>
      </c>
      <c r="P16" s="59">
        <f>'[3]Mau 06'!P15</f>
        <v>0</v>
      </c>
      <c r="Q16" s="59">
        <f>'[3]Mau 06'!Q15</f>
        <v>7</v>
      </c>
      <c r="R16" s="58">
        <f t="shared" si="4"/>
        <v>10</v>
      </c>
      <c r="S16" s="60">
        <f t="shared" si="5"/>
        <v>0.75</v>
      </c>
    </row>
    <row r="17" spans="1:19" ht="15">
      <c r="A17" s="57">
        <v>4</v>
      </c>
      <c r="B17" s="57" t="str">
        <f>'[3]Mau 06'!B16</f>
        <v>Ngô Tú Ngọc</v>
      </c>
      <c r="C17" s="58">
        <f t="shared" si="0"/>
        <v>21</v>
      </c>
      <c r="D17" s="59">
        <f>'[3]Mau 06'!D16</f>
        <v>9</v>
      </c>
      <c r="E17" s="59">
        <f>'[3]Mau 06'!E16</f>
        <v>12</v>
      </c>
      <c r="F17" s="59">
        <f>'[3]Mau 06'!F16</f>
        <v>1</v>
      </c>
      <c r="G17" s="59">
        <f>'[3]Mau 06'!G16</f>
        <v>0</v>
      </c>
      <c r="H17" s="58">
        <f t="shared" si="1"/>
        <v>20</v>
      </c>
      <c r="I17" s="58">
        <f t="shared" si="2"/>
        <v>9</v>
      </c>
      <c r="J17" s="59">
        <f>'[3]Mau 06'!J16</f>
        <v>7</v>
      </c>
      <c r="K17" s="59">
        <f>'[3]Mau 06'!K16</f>
        <v>0</v>
      </c>
      <c r="L17" s="59">
        <f>'[3]Mau 06'!L16</f>
        <v>2</v>
      </c>
      <c r="M17" s="59">
        <f>'[3]Mau 06'!M16</f>
        <v>0</v>
      </c>
      <c r="N17" s="59">
        <f>'[3]Mau 06'!N16</f>
        <v>0</v>
      </c>
      <c r="O17" s="59">
        <f>'[3]Mau 06'!O16</f>
        <v>0</v>
      </c>
      <c r="P17" s="59">
        <f>'[3]Mau 06'!P16</f>
        <v>0</v>
      </c>
      <c r="Q17" s="59">
        <f>'[3]Mau 06'!Q16</f>
        <v>11</v>
      </c>
      <c r="R17" s="58">
        <f t="shared" si="4"/>
        <v>13</v>
      </c>
      <c r="S17" s="60">
        <f t="shared" si="5"/>
        <v>0.7777777777777778</v>
      </c>
    </row>
    <row r="18" spans="1:19" ht="15">
      <c r="A18" s="57">
        <v>5</v>
      </c>
      <c r="B18" s="57" t="str">
        <f>'[3]Mau 06'!B17</f>
        <v>Trương Văn Đới</v>
      </c>
      <c r="C18" s="58">
        <f t="shared" si="0"/>
        <v>7</v>
      </c>
      <c r="D18" s="59">
        <f>'[3]Mau 06'!D17</f>
        <v>3</v>
      </c>
      <c r="E18" s="59">
        <f>'[3]Mau 06'!E17</f>
        <v>4</v>
      </c>
      <c r="F18" s="59">
        <f>'[3]Mau 06'!F17</f>
        <v>0</v>
      </c>
      <c r="G18" s="59">
        <f>'[3]Mau 06'!G17</f>
        <v>0</v>
      </c>
      <c r="H18" s="58">
        <f t="shared" si="1"/>
        <v>7</v>
      </c>
      <c r="I18" s="58">
        <f t="shared" si="2"/>
        <v>4</v>
      </c>
      <c r="J18" s="59">
        <f>'[3]Mau 06'!J17</f>
        <v>4</v>
      </c>
      <c r="K18" s="59">
        <f>'[3]Mau 06'!K17</f>
        <v>0</v>
      </c>
      <c r="L18" s="59">
        <f>'[3]Mau 06'!L17</f>
        <v>0</v>
      </c>
      <c r="M18" s="59">
        <f>'[3]Mau 06'!M17</f>
        <v>0</v>
      </c>
      <c r="N18" s="59">
        <f>'[3]Mau 06'!N17</f>
        <v>0</v>
      </c>
      <c r="O18" s="59">
        <f>'[3]Mau 06'!O17</f>
        <v>0</v>
      </c>
      <c r="P18" s="59">
        <f>'[3]Mau 06'!P17</f>
        <v>0</v>
      </c>
      <c r="Q18" s="59">
        <f>'[3]Mau 06'!Q17</f>
        <v>3</v>
      </c>
      <c r="R18" s="58">
        <f t="shared" si="4"/>
        <v>3</v>
      </c>
      <c r="S18" s="60">
        <f t="shared" si="5"/>
        <v>1</v>
      </c>
    </row>
    <row r="19" spans="1:19" s="61" customFormat="1" ht="14.25">
      <c r="A19" s="57">
        <v>6</v>
      </c>
      <c r="B19" s="57" t="str">
        <f>'[3]Mau 06'!B18</f>
        <v>Nguyễn Thị Thỷ</v>
      </c>
      <c r="C19" s="58">
        <f t="shared" si="0"/>
        <v>54</v>
      </c>
      <c r="D19" s="59">
        <f>'[3]Mau 06'!D18</f>
        <v>9</v>
      </c>
      <c r="E19" s="59">
        <f>'[3]Mau 06'!E18</f>
        <v>45</v>
      </c>
      <c r="F19" s="59">
        <f>'[3]Mau 06'!F18</f>
        <v>2</v>
      </c>
      <c r="G19" s="59">
        <f>'[3]Mau 06'!G18</f>
        <v>0</v>
      </c>
      <c r="H19" s="58">
        <f t="shared" si="1"/>
        <v>52</v>
      </c>
      <c r="I19" s="58">
        <f t="shared" si="2"/>
        <v>46</v>
      </c>
      <c r="J19" s="59">
        <f>'[3]Mau 06'!J18</f>
        <v>34</v>
      </c>
      <c r="K19" s="59">
        <f>'[3]Mau 06'!K18</f>
        <v>0</v>
      </c>
      <c r="L19" s="59">
        <f>'[3]Mau 06'!L18</f>
        <v>12</v>
      </c>
      <c r="M19" s="59">
        <f>'[3]Mau 06'!M18</f>
        <v>0</v>
      </c>
      <c r="N19" s="59">
        <f>'[3]Mau 06'!N18</f>
        <v>0</v>
      </c>
      <c r="O19" s="59">
        <f>'[3]Mau 06'!O18</f>
        <v>0</v>
      </c>
      <c r="P19" s="59">
        <f>'[3]Mau 06'!P18</f>
        <v>0</v>
      </c>
      <c r="Q19" s="59">
        <f>'[3]Mau 06'!Q18</f>
        <v>6</v>
      </c>
      <c r="R19" s="58">
        <f t="shared" si="4"/>
        <v>18</v>
      </c>
      <c r="S19" s="60">
        <f t="shared" si="5"/>
        <v>0.7391304347826086</v>
      </c>
    </row>
    <row r="20" spans="1:19" s="62" customFormat="1" ht="15">
      <c r="A20" s="57">
        <v>7</v>
      </c>
      <c r="B20" s="57" t="str">
        <f>'[3]Mau 06'!B19</f>
        <v>Trần Văn Đạt</v>
      </c>
      <c r="C20" s="58">
        <f t="shared" si="0"/>
        <v>40</v>
      </c>
      <c r="D20" s="59">
        <f>'[3]Mau 06'!D19</f>
        <v>0</v>
      </c>
      <c r="E20" s="59">
        <f>'[3]Mau 06'!E19</f>
        <v>40</v>
      </c>
      <c r="F20" s="59">
        <f>'[3]Mau 06'!F19</f>
        <v>3</v>
      </c>
      <c r="G20" s="59">
        <f>'[3]Mau 06'!G19</f>
        <v>0</v>
      </c>
      <c r="H20" s="58">
        <f t="shared" si="1"/>
        <v>37</v>
      </c>
      <c r="I20" s="58">
        <f t="shared" si="2"/>
        <v>34</v>
      </c>
      <c r="J20" s="59">
        <f>'[3]Mau 06'!J19</f>
        <v>29</v>
      </c>
      <c r="K20" s="59">
        <f>'[3]Mau 06'!K19</f>
        <v>0</v>
      </c>
      <c r="L20" s="59">
        <f>'[3]Mau 06'!L19</f>
        <v>5</v>
      </c>
      <c r="M20" s="59">
        <f>'[3]Mau 06'!M19</f>
        <v>0</v>
      </c>
      <c r="N20" s="59">
        <f>'[3]Mau 06'!N19</f>
        <v>0</v>
      </c>
      <c r="O20" s="59">
        <f>'[3]Mau 06'!O19</f>
        <v>0</v>
      </c>
      <c r="P20" s="59">
        <f>'[3]Mau 06'!P19</f>
        <v>0</v>
      </c>
      <c r="Q20" s="59">
        <f>'[3]Mau 06'!Q19</f>
        <v>3</v>
      </c>
      <c r="R20" s="58">
        <f t="shared" si="4"/>
        <v>8</v>
      </c>
      <c r="S20" s="60">
        <f t="shared" si="5"/>
        <v>0.8529411764705882</v>
      </c>
    </row>
    <row r="21" spans="1:19" ht="15">
      <c r="A21" s="57">
        <v>8</v>
      </c>
      <c r="B21" s="57" t="str">
        <f>'[3]Mau 06'!B20</f>
        <v>Lê Giang Sơn</v>
      </c>
      <c r="C21" s="58">
        <f t="shared" si="0"/>
        <v>23</v>
      </c>
      <c r="D21" s="59">
        <f>'[3]Mau 06'!D20</f>
        <v>4</v>
      </c>
      <c r="E21" s="59">
        <f>'[3]Mau 06'!E20</f>
        <v>19</v>
      </c>
      <c r="F21" s="59">
        <f>'[3]Mau 06'!F20</f>
        <v>0</v>
      </c>
      <c r="G21" s="59">
        <f>'[3]Mau 06'!G20</f>
        <v>0</v>
      </c>
      <c r="H21" s="58">
        <f t="shared" si="1"/>
        <v>23</v>
      </c>
      <c r="I21" s="58">
        <f t="shared" si="2"/>
        <v>21</v>
      </c>
      <c r="J21" s="59">
        <f>'[3]Mau 06'!J20</f>
        <v>19</v>
      </c>
      <c r="K21" s="59">
        <f>'[3]Mau 06'!K20</f>
        <v>0</v>
      </c>
      <c r="L21" s="59">
        <f>'[3]Mau 06'!L20</f>
        <v>2</v>
      </c>
      <c r="M21" s="59">
        <f>'[3]Mau 06'!M20</f>
        <v>0</v>
      </c>
      <c r="N21" s="59">
        <f>'[3]Mau 06'!N20</f>
        <v>0</v>
      </c>
      <c r="O21" s="59">
        <f>'[3]Mau 06'!O20</f>
        <v>0</v>
      </c>
      <c r="P21" s="59">
        <f>'[3]Mau 06'!P20</f>
        <v>0</v>
      </c>
      <c r="Q21" s="59">
        <f>'[3]Mau 06'!Q20</f>
        <v>2</v>
      </c>
      <c r="R21" s="58">
        <f t="shared" si="4"/>
        <v>4</v>
      </c>
      <c r="S21" s="60">
        <f t="shared" si="5"/>
        <v>0.9047619047619048</v>
      </c>
    </row>
    <row r="22" spans="1:19" ht="15" hidden="1">
      <c r="A22" s="57">
        <v>9</v>
      </c>
      <c r="B22" s="57" t="str">
        <f>'[3]Mau 06'!B21</f>
        <v>Chấp hành viên …</v>
      </c>
      <c r="C22" s="58">
        <f t="shared" si="0"/>
        <v>0</v>
      </c>
      <c r="D22" s="59">
        <f>'[3]Mau 06'!D21</f>
        <v>0</v>
      </c>
      <c r="E22" s="59">
        <f>'[3]Mau 06'!E21</f>
        <v>0</v>
      </c>
      <c r="F22" s="59">
        <f>'[3]Mau 06'!F21</f>
        <v>0</v>
      </c>
      <c r="G22" s="59">
        <f>'[3]Mau 06'!G21</f>
        <v>0</v>
      </c>
      <c r="H22" s="58">
        <f t="shared" si="1"/>
        <v>0</v>
      </c>
      <c r="I22" s="58">
        <f t="shared" si="2"/>
        <v>0</v>
      </c>
      <c r="J22" s="59">
        <f>'[3]Mau 06'!J21</f>
        <v>0</v>
      </c>
      <c r="K22" s="59">
        <f>'[3]Mau 06'!K21</f>
        <v>0</v>
      </c>
      <c r="L22" s="59">
        <f>'[3]Mau 06'!L21</f>
        <v>0</v>
      </c>
      <c r="M22" s="59">
        <f>'[3]Mau 06'!M21</f>
        <v>0</v>
      </c>
      <c r="N22" s="59">
        <f>'[3]Mau 06'!N21</f>
        <v>0</v>
      </c>
      <c r="O22" s="59">
        <f>'[3]Mau 06'!O21</f>
        <v>0</v>
      </c>
      <c r="P22" s="59">
        <f>'[3]Mau 06'!P21</f>
        <v>0</v>
      </c>
      <c r="Q22" s="59">
        <f>'[3]Mau 06'!Q21</f>
        <v>0</v>
      </c>
      <c r="R22" s="58">
        <f t="shared" si="4"/>
        <v>0</v>
      </c>
      <c r="S22" s="60">
        <f t="shared" si="5"/>
      </c>
    </row>
    <row r="23" spans="1:19" ht="15" hidden="1">
      <c r="A23" s="57">
        <v>10</v>
      </c>
      <c r="B23" s="57" t="str">
        <f>'[3]Mau 06'!B22</f>
        <v>Chấp hành viên …</v>
      </c>
      <c r="C23" s="58">
        <f>IF(SUM(D23:E23)=SUM(F23:H23),SUM(D23:E23),"Kiểm tra lại")</f>
        <v>0</v>
      </c>
      <c r="D23" s="59">
        <f>'[3]Mau 06'!D22</f>
        <v>0</v>
      </c>
      <c r="E23" s="59">
        <f>'[3]Mau 06'!E22</f>
        <v>0</v>
      </c>
      <c r="F23" s="59">
        <f>'[3]Mau 06'!F22</f>
        <v>0</v>
      </c>
      <c r="G23" s="59">
        <f>'[3]Mau 06'!G22</f>
        <v>0</v>
      </c>
      <c r="H23" s="58">
        <f>SUM(I23,Q23)</f>
        <v>0</v>
      </c>
      <c r="I23" s="58">
        <f>SUM(J23:P23)</f>
        <v>0</v>
      </c>
      <c r="J23" s="59">
        <f>'[3]Mau 06'!J22</f>
        <v>0</v>
      </c>
      <c r="K23" s="59">
        <f>'[3]Mau 06'!K22</f>
        <v>0</v>
      </c>
      <c r="L23" s="59">
        <f>'[3]Mau 06'!L22</f>
        <v>0</v>
      </c>
      <c r="M23" s="59">
        <f>'[3]Mau 06'!M22</f>
        <v>0</v>
      </c>
      <c r="N23" s="59">
        <f>'[3]Mau 06'!N22</f>
        <v>0</v>
      </c>
      <c r="O23" s="59">
        <f>'[3]Mau 06'!O22</f>
        <v>0</v>
      </c>
      <c r="P23" s="59">
        <f>'[3]Mau 06'!P22</f>
        <v>0</v>
      </c>
      <c r="Q23" s="59">
        <f>'[3]Mau 06'!Q22</f>
        <v>0</v>
      </c>
      <c r="R23" s="58">
        <f t="shared" si="4"/>
        <v>0</v>
      </c>
      <c r="S23" s="60">
        <f>IF(I23&gt;0,SUM(J23:K23)/I23,"")</f>
      </c>
    </row>
    <row r="24" spans="1:19" ht="15">
      <c r="A24" s="52" t="s">
        <v>34</v>
      </c>
      <c r="B24" s="53" t="s">
        <v>35</v>
      </c>
      <c r="C24" s="54">
        <f>IF(SUM(D24:E24)=SUM(F24:H24),SUM(D24:E24),"Kiểm tra lại")</f>
        <v>3484</v>
      </c>
      <c r="D24" s="54">
        <f>SUM(D25,D36,D47,D58,D69,D80,D91,D102,D113)</f>
        <v>299</v>
      </c>
      <c r="E24" s="54">
        <f>SUM(E25,E36,E47,E58,E69,E80,E91,E102,E113)</f>
        <v>3185</v>
      </c>
      <c r="F24" s="54">
        <f>SUM(F25,F36,F47,F58,F69,F80,F91,F102,F113)</f>
        <v>16</v>
      </c>
      <c r="G24" s="54">
        <f>SUM(G25,G36,G47,G58,G69,G80,G91,G102,G113)</f>
        <v>0</v>
      </c>
      <c r="H24" s="54">
        <f>SUM(I24,Q24)</f>
        <v>3468</v>
      </c>
      <c r="I24" s="54">
        <f>SUM(J24:P24)</f>
        <v>3181</v>
      </c>
      <c r="J24" s="54">
        <f aca="true" t="shared" si="6" ref="J24:Q24">SUM(J25,J36,J47,J58,J69,J80,J91,J102,J113)</f>
        <v>2906</v>
      </c>
      <c r="K24" s="54">
        <f t="shared" si="6"/>
        <v>30</v>
      </c>
      <c r="L24" s="54">
        <f t="shared" si="6"/>
        <v>231</v>
      </c>
      <c r="M24" s="54">
        <f t="shared" si="6"/>
        <v>7</v>
      </c>
      <c r="N24" s="54">
        <f t="shared" si="6"/>
        <v>2</v>
      </c>
      <c r="O24" s="54">
        <f t="shared" si="6"/>
        <v>0</v>
      </c>
      <c r="P24" s="54">
        <f t="shared" si="6"/>
        <v>5</v>
      </c>
      <c r="Q24" s="54">
        <f t="shared" si="6"/>
        <v>287</v>
      </c>
      <c r="R24" s="54">
        <f t="shared" si="4"/>
        <v>532</v>
      </c>
      <c r="S24" s="63">
        <f>IF(I24&gt;0,SUM(J24:K24)/I24,"")</f>
        <v>0.9229801949072619</v>
      </c>
    </row>
    <row r="25" spans="1:19" ht="15">
      <c r="A25" s="64">
        <v>1</v>
      </c>
      <c r="B25" s="64" t="str">
        <f>'[4]Mau 06'!B12</f>
        <v>Chi cục THADS TP Đông Hà</v>
      </c>
      <c r="C25" s="65">
        <f>IF(SUM(D25:E25)=SUM(F25:H25),SUM(D25:E25),"Kiểm tra lại")</f>
        <v>1088</v>
      </c>
      <c r="D25" s="65">
        <f>SUM(D26:D35)</f>
        <v>103</v>
      </c>
      <c r="E25" s="65">
        <f>SUM(E26:E35)</f>
        <v>985</v>
      </c>
      <c r="F25" s="65">
        <f>SUM(F26:F35)</f>
        <v>1</v>
      </c>
      <c r="G25" s="65">
        <f>SUM(G26:G35)</f>
        <v>0</v>
      </c>
      <c r="H25" s="65">
        <f>SUM(I25,Q25)</f>
        <v>1087</v>
      </c>
      <c r="I25" s="65">
        <f>SUM(J25:P25)</f>
        <v>975</v>
      </c>
      <c r="J25" s="65">
        <f aca="true" t="shared" si="7" ref="J25:Q25">SUM(J26:J35)</f>
        <v>877</v>
      </c>
      <c r="K25" s="65">
        <f t="shared" si="7"/>
        <v>11</v>
      </c>
      <c r="L25" s="65">
        <f t="shared" si="7"/>
        <v>83</v>
      </c>
      <c r="M25" s="65">
        <f t="shared" si="7"/>
        <v>3</v>
      </c>
      <c r="N25" s="65">
        <f t="shared" si="7"/>
        <v>1</v>
      </c>
      <c r="O25" s="65">
        <f t="shared" si="7"/>
        <v>0</v>
      </c>
      <c r="P25" s="65">
        <f t="shared" si="7"/>
        <v>0</v>
      </c>
      <c r="Q25" s="65">
        <f t="shared" si="7"/>
        <v>112</v>
      </c>
      <c r="R25" s="65">
        <f t="shared" si="4"/>
        <v>199</v>
      </c>
      <c r="S25" s="66">
        <f>IF(I25&gt;0,SUM(J25:K25)/I25,"")</f>
        <v>0.9107692307692308</v>
      </c>
    </row>
    <row r="26" spans="1:19" ht="15">
      <c r="A26" s="67" t="s">
        <v>36</v>
      </c>
      <c r="B26" s="57" t="str">
        <f>'[4]Mau 06'!B13</f>
        <v>Nguyễn Xuân ĐứcA</v>
      </c>
      <c r="C26" s="58">
        <f>IF(SUM(D26:E26)=SUM(F26:H26),SUM(D26:E26),"Kiểm tra lại")</f>
        <v>198</v>
      </c>
      <c r="D26" s="59">
        <f>'[4]Mau 06'!D13</f>
        <v>18</v>
      </c>
      <c r="E26" s="59">
        <f>'[4]Mau 06'!E13</f>
        <v>180</v>
      </c>
      <c r="F26" s="59">
        <f>'[4]Mau 06'!F13</f>
        <v>0</v>
      </c>
      <c r="G26" s="59">
        <f>'[4]Mau 06'!G13</f>
        <v>0</v>
      </c>
      <c r="H26" s="58">
        <f>SUM(I26,Q26)</f>
        <v>198</v>
      </c>
      <c r="I26" s="58">
        <f>SUM(J26:P26)</f>
        <v>172</v>
      </c>
      <c r="J26" s="59">
        <f>'[4]Mau 06'!J13</f>
        <v>155</v>
      </c>
      <c r="K26" s="59">
        <f>'[4]Mau 06'!K13</f>
        <v>1</v>
      </c>
      <c r="L26" s="59">
        <f>'[4]Mau 06'!L13</f>
        <v>16</v>
      </c>
      <c r="M26" s="59">
        <f>'[4]Mau 06'!M13</f>
        <v>0</v>
      </c>
      <c r="N26" s="59">
        <f>'[4]Mau 06'!N13</f>
        <v>0</v>
      </c>
      <c r="O26" s="59">
        <f>'[4]Mau 06'!O13</f>
        <v>0</v>
      </c>
      <c r="P26" s="59">
        <f>'[4]Mau 06'!P13</f>
        <v>0</v>
      </c>
      <c r="Q26" s="59">
        <f>'[4]Mau 06'!Q13</f>
        <v>26</v>
      </c>
      <c r="R26" s="58">
        <f t="shared" si="4"/>
        <v>42</v>
      </c>
      <c r="S26" s="60">
        <f>IF(I26&gt;0,SUM(J26:K26)/I26,"")</f>
        <v>0.9069767441860465</v>
      </c>
    </row>
    <row r="27" spans="1:19" ht="15">
      <c r="A27" s="67" t="s">
        <v>37</v>
      </c>
      <c r="B27" s="57" t="str">
        <f>'[4]Mau 06'!B14</f>
        <v>Bùi Thị Bích Phượng</v>
      </c>
      <c r="C27" s="58">
        <f>IF(SUM(D27:E27)=SUM(F27:H27),SUM(D27:E27),"Kiểm tra lại")</f>
        <v>134</v>
      </c>
      <c r="D27" s="59">
        <f>'[4]Mau 06'!D14</f>
        <v>4</v>
      </c>
      <c r="E27" s="59">
        <f>'[4]Mau 06'!E14</f>
        <v>130</v>
      </c>
      <c r="F27" s="59">
        <f>'[4]Mau 06'!F14</f>
        <v>1</v>
      </c>
      <c r="G27" s="59">
        <f>'[4]Mau 06'!G14</f>
        <v>0</v>
      </c>
      <c r="H27" s="58">
        <f>SUM(I27,Q27)</f>
        <v>133</v>
      </c>
      <c r="I27" s="58">
        <f>SUM(J27:P27)</f>
        <v>131</v>
      </c>
      <c r="J27" s="59">
        <f>'[4]Mau 06'!J14</f>
        <v>128</v>
      </c>
      <c r="K27" s="59">
        <f>'[4]Mau 06'!K14</f>
        <v>0</v>
      </c>
      <c r="L27" s="59">
        <f>'[4]Mau 06'!L14</f>
        <v>3</v>
      </c>
      <c r="M27" s="59">
        <f>'[4]Mau 06'!M14</f>
        <v>0</v>
      </c>
      <c r="N27" s="59">
        <f>'[4]Mau 06'!N14</f>
        <v>0</v>
      </c>
      <c r="O27" s="59">
        <f>'[4]Mau 06'!O14</f>
        <v>0</v>
      </c>
      <c r="P27" s="59">
        <f>'[4]Mau 06'!P14</f>
        <v>0</v>
      </c>
      <c r="Q27" s="59">
        <f>'[4]Mau 06'!Q14</f>
        <v>2</v>
      </c>
      <c r="R27" s="58">
        <f t="shared" si="4"/>
        <v>5</v>
      </c>
      <c r="S27" s="60">
        <f>IF(I27&gt;0,SUM(J27:K27)/I27,"")</f>
        <v>0.9770992366412213</v>
      </c>
    </row>
    <row r="28" spans="1:19" ht="15">
      <c r="A28" s="67" t="s">
        <v>38</v>
      </c>
      <c r="B28" s="57" t="str">
        <f>'[4]Mau 06'!B15</f>
        <v>Võ Đình Đạo</v>
      </c>
      <c r="C28" s="58">
        <f aca="true" t="shared" si="8" ref="C28:C91">IF(SUM(D28:E28)=SUM(F28:H28),SUM(D28:E28),"Kiểm tra lại")</f>
        <v>202</v>
      </c>
      <c r="D28" s="59">
        <f>'[4]Mau 06'!D15</f>
        <v>10</v>
      </c>
      <c r="E28" s="59">
        <f>'[4]Mau 06'!E15</f>
        <v>192</v>
      </c>
      <c r="F28" s="59">
        <f>'[4]Mau 06'!F15</f>
        <v>0</v>
      </c>
      <c r="G28" s="59">
        <f>'[4]Mau 06'!G15</f>
        <v>0</v>
      </c>
      <c r="H28" s="58">
        <f aca="true" t="shared" si="9" ref="H28:H91">SUM(I28,Q28)</f>
        <v>202</v>
      </c>
      <c r="I28" s="58">
        <f aca="true" t="shared" si="10" ref="I28:I91">SUM(J28:P28)</f>
        <v>185</v>
      </c>
      <c r="J28" s="59">
        <f>'[4]Mau 06'!J15</f>
        <v>174</v>
      </c>
      <c r="K28" s="59">
        <f>'[4]Mau 06'!K15</f>
        <v>2</v>
      </c>
      <c r="L28" s="59">
        <f>'[4]Mau 06'!L15</f>
        <v>8</v>
      </c>
      <c r="M28" s="59">
        <f>'[4]Mau 06'!M15</f>
        <v>0</v>
      </c>
      <c r="N28" s="59">
        <f>'[4]Mau 06'!N15</f>
        <v>1</v>
      </c>
      <c r="O28" s="59">
        <f>'[4]Mau 06'!O15</f>
        <v>0</v>
      </c>
      <c r="P28" s="59">
        <f>'[4]Mau 06'!P15</f>
        <v>0</v>
      </c>
      <c r="Q28" s="59">
        <f>'[4]Mau 06'!Q15</f>
        <v>17</v>
      </c>
      <c r="R28" s="58">
        <f t="shared" si="4"/>
        <v>26</v>
      </c>
      <c r="S28" s="60">
        <f aca="true" t="shared" si="11" ref="S28:S91">IF(I28&gt;0,SUM(J28:K28)/I28,"")</f>
        <v>0.9513513513513514</v>
      </c>
    </row>
    <row r="29" spans="1:19" ht="15">
      <c r="A29" s="67" t="s">
        <v>39</v>
      </c>
      <c r="B29" s="57" t="str">
        <f>'[4]Mau 06'!B16</f>
        <v>Nguyễn Xuân Đức B</v>
      </c>
      <c r="C29" s="58">
        <f t="shared" si="8"/>
        <v>173</v>
      </c>
      <c r="D29" s="59">
        <f>'[4]Mau 06'!D16</f>
        <v>22</v>
      </c>
      <c r="E29" s="59">
        <f>'[4]Mau 06'!E16</f>
        <v>151</v>
      </c>
      <c r="F29" s="59">
        <f>'[4]Mau 06'!F16</f>
        <v>0</v>
      </c>
      <c r="G29" s="59">
        <f>'[4]Mau 06'!G16</f>
        <v>0</v>
      </c>
      <c r="H29" s="58">
        <f t="shared" si="9"/>
        <v>173</v>
      </c>
      <c r="I29" s="58">
        <f t="shared" si="10"/>
        <v>157</v>
      </c>
      <c r="J29" s="59">
        <f>'[4]Mau 06'!J16</f>
        <v>134</v>
      </c>
      <c r="K29" s="59">
        <f>'[4]Mau 06'!K16</f>
        <v>2</v>
      </c>
      <c r="L29" s="59">
        <f>'[4]Mau 06'!L16</f>
        <v>18</v>
      </c>
      <c r="M29" s="59">
        <f>'[4]Mau 06'!M16</f>
        <v>3</v>
      </c>
      <c r="N29" s="59">
        <f>'[4]Mau 06'!N16</f>
        <v>0</v>
      </c>
      <c r="O29" s="59">
        <f>'[4]Mau 06'!O16</f>
        <v>0</v>
      </c>
      <c r="P29" s="59">
        <f>'[4]Mau 06'!P16</f>
        <v>0</v>
      </c>
      <c r="Q29" s="59">
        <f>'[4]Mau 06'!Q16</f>
        <v>16</v>
      </c>
      <c r="R29" s="58">
        <f t="shared" si="4"/>
        <v>37</v>
      </c>
      <c r="S29" s="60">
        <f t="shared" si="11"/>
        <v>0.8662420382165605</v>
      </c>
    </row>
    <row r="30" spans="1:19" ht="15">
      <c r="A30" s="67" t="s">
        <v>40</v>
      </c>
      <c r="B30" s="57" t="str">
        <f>'[4]Mau 06'!B17</f>
        <v>Trần Thị Lý</v>
      </c>
      <c r="C30" s="58">
        <f t="shared" si="8"/>
        <v>124</v>
      </c>
      <c r="D30" s="59">
        <f>'[4]Mau 06'!D17</f>
        <v>21</v>
      </c>
      <c r="E30" s="59">
        <f>'[4]Mau 06'!E17</f>
        <v>103</v>
      </c>
      <c r="F30" s="59">
        <f>'[4]Mau 06'!F17</f>
        <v>0</v>
      </c>
      <c r="G30" s="59">
        <f>'[4]Mau 06'!G17</f>
        <v>0</v>
      </c>
      <c r="H30" s="58">
        <f t="shared" si="9"/>
        <v>124</v>
      </c>
      <c r="I30" s="58">
        <f t="shared" si="10"/>
        <v>117</v>
      </c>
      <c r="J30" s="59">
        <f>'[4]Mau 06'!J17</f>
        <v>97</v>
      </c>
      <c r="K30" s="59">
        <f>'[4]Mau 06'!K17</f>
        <v>5</v>
      </c>
      <c r="L30" s="59">
        <f>'[4]Mau 06'!L17</f>
        <v>15</v>
      </c>
      <c r="M30" s="59">
        <f>'[4]Mau 06'!M17</f>
        <v>0</v>
      </c>
      <c r="N30" s="59">
        <f>'[4]Mau 06'!N17</f>
        <v>0</v>
      </c>
      <c r="O30" s="59">
        <f>'[4]Mau 06'!O17</f>
        <v>0</v>
      </c>
      <c r="P30" s="59">
        <f>'[4]Mau 06'!P17</f>
        <v>0</v>
      </c>
      <c r="Q30" s="59">
        <f>'[4]Mau 06'!Q17</f>
        <v>7</v>
      </c>
      <c r="R30" s="58">
        <f t="shared" si="4"/>
        <v>22</v>
      </c>
      <c r="S30" s="60">
        <f t="shared" si="11"/>
        <v>0.8717948717948718</v>
      </c>
    </row>
    <row r="31" spans="1:19" ht="15">
      <c r="A31" s="67" t="s">
        <v>41</v>
      </c>
      <c r="B31" s="57" t="str">
        <f>'[4]Mau 06'!B18</f>
        <v>Hoàng Thị Thanh Trúc</v>
      </c>
      <c r="C31" s="58">
        <f t="shared" si="8"/>
        <v>174</v>
      </c>
      <c r="D31" s="59">
        <f>'[4]Mau 06'!D18</f>
        <v>11</v>
      </c>
      <c r="E31" s="59">
        <f>'[4]Mau 06'!E18</f>
        <v>163</v>
      </c>
      <c r="F31" s="59">
        <f>'[4]Mau 06'!F18</f>
        <v>0</v>
      </c>
      <c r="G31" s="59">
        <f>'[4]Mau 06'!G18</f>
        <v>0</v>
      </c>
      <c r="H31" s="58">
        <f t="shared" si="9"/>
        <v>174</v>
      </c>
      <c r="I31" s="58">
        <f t="shared" si="10"/>
        <v>162</v>
      </c>
      <c r="J31" s="59">
        <f>'[4]Mau 06'!J18</f>
        <v>151</v>
      </c>
      <c r="K31" s="59">
        <f>'[4]Mau 06'!K18</f>
        <v>1</v>
      </c>
      <c r="L31" s="59">
        <f>'[4]Mau 06'!L18</f>
        <v>10</v>
      </c>
      <c r="M31" s="59">
        <f>'[4]Mau 06'!M18</f>
        <v>0</v>
      </c>
      <c r="N31" s="59">
        <f>'[4]Mau 06'!N18</f>
        <v>0</v>
      </c>
      <c r="O31" s="59">
        <f>'[4]Mau 06'!O18</f>
        <v>0</v>
      </c>
      <c r="P31" s="59">
        <f>'[4]Mau 06'!P18</f>
        <v>0</v>
      </c>
      <c r="Q31" s="59">
        <f>'[4]Mau 06'!Q18</f>
        <v>12</v>
      </c>
      <c r="R31" s="58">
        <f t="shared" si="4"/>
        <v>22</v>
      </c>
      <c r="S31" s="60">
        <f t="shared" si="11"/>
        <v>0.9382716049382716</v>
      </c>
    </row>
    <row r="32" spans="1:19" ht="15">
      <c r="A32" s="67" t="s">
        <v>42</v>
      </c>
      <c r="B32" s="57" t="str">
        <f>'[4]Mau 06'!B19</f>
        <v>Nguyễn Đức Nhân</v>
      </c>
      <c r="C32" s="58">
        <f t="shared" si="8"/>
        <v>83</v>
      </c>
      <c r="D32" s="59">
        <f>'[4]Mau 06'!D19</f>
        <v>17</v>
      </c>
      <c r="E32" s="59">
        <f>'[4]Mau 06'!E19</f>
        <v>66</v>
      </c>
      <c r="F32" s="59">
        <f>'[4]Mau 06'!F19</f>
        <v>0</v>
      </c>
      <c r="G32" s="59">
        <f>'[4]Mau 06'!G19</f>
        <v>0</v>
      </c>
      <c r="H32" s="58">
        <f t="shared" si="9"/>
        <v>83</v>
      </c>
      <c r="I32" s="58">
        <f t="shared" si="10"/>
        <v>51</v>
      </c>
      <c r="J32" s="59">
        <f>'[4]Mau 06'!J19</f>
        <v>38</v>
      </c>
      <c r="K32" s="59">
        <f>'[4]Mau 06'!K19</f>
        <v>0</v>
      </c>
      <c r="L32" s="59">
        <f>'[4]Mau 06'!L19</f>
        <v>13</v>
      </c>
      <c r="M32" s="59">
        <f>'[4]Mau 06'!M19</f>
        <v>0</v>
      </c>
      <c r="N32" s="59">
        <f>'[4]Mau 06'!N19</f>
        <v>0</v>
      </c>
      <c r="O32" s="59">
        <f>'[4]Mau 06'!O19</f>
        <v>0</v>
      </c>
      <c r="P32" s="59">
        <f>'[4]Mau 06'!P19</f>
        <v>0</v>
      </c>
      <c r="Q32" s="59">
        <f>'[4]Mau 06'!Q19</f>
        <v>32</v>
      </c>
      <c r="R32" s="58">
        <f t="shared" si="4"/>
        <v>45</v>
      </c>
      <c r="S32" s="60">
        <f t="shared" si="11"/>
        <v>0.7450980392156863</v>
      </c>
    </row>
    <row r="33" spans="1:19" ht="15" hidden="1">
      <c r="A33" s="67" t="s">
        <v>43</v>
      </c>
      <c r="B33" s="57" t="str">
        <f>'[4]Mau 06'!B20</f>
        <v>Chấp hành viên …</v>
      </c>
      <c r="C33" s="58">
        <f t="shared" si="8"/>
        <v>0</v>
      </c>
      <c r="D33" s="59">
        <f>'[4]Mau 06'!D20</f>
        <v>0</v>
      </c>
      <c r="E33" s="59">
        <f>'[4]Mau 06'!E20</f>
        <v>0</v>
      </c>
      <c r="F33" s="59">
        <f>'[4]Mau 06'!F20</f>
        <v>0</v>
      </c>
      <c r="G33" s="59">
        <f>'[4]Mau 06'!G20</f>
        <v>0</v>
      </c>
      <c r="H33" s="58">
        <f t="shared" si="9"/>
        <v>0</v>
      </c>
      <c r="I33" s="58">
        <f t="shared" si="10"/>
        <v>0</v>
      </c>
      <c r="J33" s="59">
        <f>'[4]Mau 06'!J20</f>
        <v>0</v>
      </c>
      <c r="K33" s="59">
        <f>'[4]Mau 06'!K20</f>
        <v>0</v>
      </c>
      <c r="L33" s="59">
        <f>'[4]Mau 06'!L20</f>
        <v>0</v>
      </c>
      <c r="M33" s="59">
        <f>'[4]Mau 06'!M20</f>
        <v>0</v>
      </c>
      <c r="N33" s="59">
        <f>'[4]Mau 06'!N20</f>
        <v>0</v>
      </c>
      <c r="O33" s="59">
        <f>'[4]Mau 06'!O20</f>
        <v>0</v>
      </c>
      <c r="P33" s="59">
        <f>'[4]Mau 06'!P20</f>
        <v>0</v>
      </c>
      <c r="Q33" s="59">
        <f>'[4]Mau 06'!Q20</f>
        <v>0</v>
      </c>
      <c r="R33" s="58">
        <f t="shared" si="4"/>
        <v>0</v>
      </c>
      <c r="S33" s="60">
        <f t="shared" si="11"/>
      </c>
    </row>
    <row r="34" spans="1:19" ht="15" hidden="1">
      <c r="A34" s="67" t="s">
        <v>44</v>
      </c>
      <c r="B34" s="57" t="str">
        <f>'[4]Mau 06'!B21</f>
        <v>Chấp hành viên …</v>
      </c>
      <c r="C34" s="58">
        <f t="shared" si="8"/>
        <v>0</v>
      </c>
      <c r="D34" s="59">
        <f>'[4]Mau 06'!D21</f>
        <v>0</v>
      </c>
      <c r="E34" s="59">
        <f>'[4]Mau 06'!E21</f>
        <v>0</v>
      </c>
      <c r="F34" s="59">
        <f>'[4]Mau 06'!F21</f>
        <v>0</v>
      </c>
      <c r="G34" s="59">
        <f>'[4]Mau 06'!G21</f>
        <v>0</v>
      </c>
      <c r="H34" s="58">
        <f t="shared" si="9"/>
        <v>0</v>
      </c>
      <c r="I34" s="58">
        <f t="shared" si="10"/>
        <v>0</v>
      </c>
      <c r="J34" s="59">
        <f>'[4]Mau 06'!J21</f>
        <v>0</v>
      </c>
      <c r="K34" s="59">
        <f>'[4]Mau 06'!K21</f>
        <v>0</v>
      </c>
      <c r="L34" s="59">
        <f>'[4]Mau 06'!L21</f>
        <v>0</v>
      </c>
      <c r="M34" s="59">
        <f>'[4]Mau 06'!M21</f>
        <v>0</v>
      </c>
      <c r="N34" s="59">
        <f>'[4]Mau 06'!N21</f>
        <v>0</v>
      </c>
      <c r="O34" s="59">
        <f>'[4]Mau 06'!O21</f>
        <v>0</v>
      </c>
      <c r="P34" s="59">
        <f>'[4]Mau 06'!P21</f>
        <v>0</v>
      </c>
      <c r="Q34" s="59">
        <f>'[4]Mau 06'!Q21</f>
        <v>0</v>
      </c>
      <c r="R34" s="58">
        <f t="shared" si="4"/>
        <v>0</v>
      </c>
      <c r="S34" s="60">
        <f t="shared" si="11"/>
      </c>
    </row>
    <row r="35" spans="1:19" ht="15" hidden="1">
      <c r="A35" s="67" t="s">
        <v>45</v>
      </c>
      <c r="B35" s="57" t="str">
        <f>'[4]Mau 06'!B22</f>
        <v>Chấp hành viên …</v>
      </c>
      <c r="C35" s="58">
        <f t="shared" si="8"/>
        <v>0</v>
      </c>
      <c r="D35" s="59">
        <f>'[4]Mau 06'!D22</f>
        <v>0</v>
      </c>
      <c r="E35" s="59">
        <f>'[4]Mau 06'!E22</f>
        <v>0</v>
      </c>
      <c r="F35" s="59">
        <f>'[4]Mau 06'!F22</f>
        <v>0</v>
      </c>
      <c r="G35" s="59">
        <f>'[4]Mau 06'!G22</f>
        <v>0</v>
      </c>
      <c r="H35" s="58">
        <f t="shared" si="9"/>
        <v>0</v>
      </c>
      <c r="I35" s="58">
        <f t="shared" si="10"/>
        <v>0</v>
      </c>
      <c r="J35" s="59">
        <f>'[4]Mau 06'!J22</f>
        <v>0</v>
      </c>
      <c r="K35" s="59">
        <f>'[4]Mau 06'!K22</f>
        <v>0</v>
      </c>
      <c r="L35" s="59">
        <f>'[4]Mau 06'!L22</f>
        <v>0</v>
      </c>
      <c r="M35" s="59">
        <f>'[4]Mau 06'!M22</f>
        <v>0</v>
      </c>
      <c r="N35" s="59">
        <f>'[4]Mau 06'!N22</f>
        <v>0</v>
      </c>
      <c r="O35" s="59">
        <f>'[4]Mau 06'!O22</f>
        <v>0</v>
      </c>
      <c r="P35" s="59">
        <f>'[4]Mau 06'!P22</f>
        <v>0</v>
      </c>
      <c r="Q35" s="59">
        <f>'[4]Mau 06'!Q22</f>
        <v>0</v>
      </c>
      <c r="R35" s="58">
        <f t="shared" si="4"/>
        <v>0</v>
      </c>
      <c r="S35" s="60">
        <f t="shared" si="11"/>
      </c>
    </row>
    <row r="36" spans="1:19" ht="15">
      <c r="A36" s="64">
        <v>2</v>
      </c>
      <c r="B36" s="64" t="str">
        <f>'[5]Mau 06'!B12</f>
        <v>Chi cục THADS TX Quảng Trị</v>
      </c>
      <c r="C36" s="65">
        <f t="shared" si="8"/>
        <v>123</v>
      </c>
      <c r="D36" s="65">
        <f>SUM(D37:D46)</f>
        <v>5</v>
      </c>
      <c r="E36" s="65">
        <f>SUM(E37:E46)</f>
        <v>118</v>
      </c>
      <c r="F36" s="65">
        <f>SUM(F37:F46)</f>
        <v>1</v>
      </c>
      <c r="G36" s="65">
        <f>SUM(G37:G46)</f>
        <v>0</v>
      </c>
      <c r="H36" s="65">
        <f t="shared" si="9"/>
        <v>122</v>
      </c>
      <c r="I36" s="65">
        <f t="shared" si="10"/>
        <v>116</v>
      </c>
      <c r="J36" s="65">
        <f aca="true" t="shared" si="12" ref="J36:Q36">SUM(J37:J46)</f>
        <v>102</v>
      </c>
      <c r="K36" s="65">
        <f t="shared" si="12"/>
        <v>0</v>
      </c>
      <c r="L36" s="65">
        <f t="shared" si="12"/>
        <v>12</v>
      </c>
      <c r="M36" s="65">
        <f t="shared" si="12"/>
        <v>0</v>
      </c>
      <c r="N36" s="65">
        <f t="shared" si="12"/>
        <v>0</v>
      </c>
      <c r="O36" s="65">
        <f t="shared" si="12"/>
        <v>0</v>
      </c>
      <c r="P36" s="65">
        <f t="shared" si="12"/>
        <v>2</v>
      </c>
      <c r="Q36" s="65">
        <f t="shared" si="12"/>
        <v>6</v>
      </c>
      <c r="R36" s="65">
        <f t="shared" si="4"/>
        <v>20</v>
      </c>
      <c r="S36" s="66">
        <f t="shared" si="11"/>
        <v>0.8793103448275862</v>
      </c>
    </row>
    <row r="37" spans="1:19" ht="15">
      <c r="A37" s="67" t="s">
        <v>36</v>
      </c>
      <c r="B37" s="57" t="str">
        <f>'[5]Mau 06'!B13</f>
        <v>Đào Thị Nhung</v>
      </c>
      <c r="C37" s="58">
        <f t="shared" si="8"/>
        <v>44</v>
      </c>
      <c r="D37" s="59">
        <f>'[5]Mau 06'!D13</f>
        <v>1</v>
      </c>
      <c r="E37" s="59">
        <f>'[5]Mau 06'!E13</f>
        <v>43</v>
      </c>
      <c r="F37" s="59">
        <f>'[5]Mau 06'!F13</f>
        <v>0</v>
      </c>
      <c r="G37" s="59">
        <f>'[5]Mau 06'!G13</f>
        <v>0</v>
      </c>
      <c r="H37" s="58">
        <f t="shared" si="9"/>
        <v>44</v>
      </c>
      <c r="I37" s="58">
        <f t="shared" si="10"/>
        <v>43</v>
      </c>
      <c r="J37" s="59">
        <f>'[5]Mau 06'!J13</f>
        <v>41</v>
      </c>
      <c r="K37" s="59">
        <f>'[5]Mau 06'!K13</f>
        <v>0</v>
      </c>
      <c r="L37" s="59">
        <f>'[5]Mau 06'!L13</f>
        <v>2</v>
      </c>
      <c r="M37" s="59">
        <f>'[5]Mau 06'!M13</f>
        <v>0</v>
      </c>
      <c r="N37" s="59">
        <f>'[5]Mau 06'!N13</f>
        <v>0</v>
      </c>
      <c r="O37" s="59">
        <f>'[5]Mau 06'!O13</f>
        <v>0</v>
      </c>
      <c r="P37" s="59">
        <f>'[5]Mau 06'!P13</f>
        <v>0</v>
      </c>
      <c r="Q37" s="59">
        <f>'[5]Mau 06'!Q13</f>
        <v>1</v>
      </c>
      <c r="R37" s="58">
        <f t="shared" si="4"/>
        <v>3</v>
      </c>
      <c r="S37" s="60">
        <f t="shared" si="11"/>
        <v>0.9534883720930233</v>
      </c>
    </row>
    <row r="38" spans="1:19" ht="15">
      <c r="A38" s="67" t="s">
        <v>37</v>
      </c>
      <c r="B38" s="57" t="str">
        <f>'[5]Mau 06'!B14</f>
        <v>Nguyễn Ngọc Lành</v>
      </c>
      <c r="C38" s="58">
        <f t="shared" si="8"/>
        <v>51</v>
      </c>
      <c r="D38" s="59">
        <f>'[5]Mau 06'!D14</f>
        <v>3</v>
      </c>
      <c r="E38" s="59">
        <f>'[5]Mau 06'!E14</f>
        <v>48</v>
      </c>
      <c r="F38" s="59">
        <f>'[5]Mau 06'!F14</f>
        <v>1</v>
      </c>
      <c r="G38" s="59">
        <f>'[5]Mau 06'!G14</f>
        <v>0</v>
      </c>
      <c r="H38" s="58">
        <f t="shared" si="9"/>
        <v>50</v>
      </c>
      <c r="I38" s="58">
        <f t="shared" si="10"/>
        <v>49</v>
      </c>
      <c r="J38" s="59">
        <f>'[5]Mau 06'!J14</f>
        <v>41</v>
      </c>
      <c r="K38" s="59">
        <f>'[5]Mau 06'!K14</f>
        <v>0</v>
      </c>
      <c r="L38" s="59">
        <f>'[5]Mau 06'!L14</f>
        <v>6</v>
      </c>
      <c r="M38" s="59">
        <f>'[5]Mau 06'!M14</f>
        <v>0</v>
      </c>
      <c r="N38" s="59">
        <f>'[5]Mau 06'!N14</f>
        <v>0</v>
      </c>
      <c r="O38" s="59">
        <f>'[5]Mau 06'!O14</f>
        <v>0</v>
      </c>
      <c r="P38" s="59">
        <f>'[5]Mau 06'!P14</f>
        <v>2</v>
      </c>
      <c r="Q38" s="59">
        <f>'[5]Mau 06'!Q14</f>
        <v>1</v>
      </c>
      <c r="R38" s="58">
        <f t="shared" si="4"/>
        <v>9</v>
      </c>
      <c r="S38" s="60">
        <f t="shared" si="11"/>
        <v>0.8367346938775511</v>
      </c>
    </row>
    <row r="39" spans="1:19" ht="15">
      <c r="A39" s="67" t="s">
        <v>38</v>
      </c>
      <c r="B39" s="57" t="str">
        <f>'[5]Mau 06'!B15</f>
        <v>Phan Văn Tăng</v>
      </c>
      <c r="C39" s="58">
        <f t="shared" si="8"/>
        <v>28</v>
      </c>
      <c r="D39" s="59">
        <f>'[5]Mau 06'!D15</f>
        <v>1</v>
      </c>
      <c r="E39" s="59">
        <f>'[5]Mau 06'!E15</f>
        <v>27</v>
      </c>
      <c r="F39" s="59">
        <f>'[5]Mau 06'!F15</f>
        <v>0</v>
      </c>
      <c r="G39" s="59">
        <f>'[5]Mau 06'!G15</f>
        <v>0</v>
      </c>
      <c r="H39" s="58">
        <f t="shared" si="9"/>
        <v>28</v>
      </c>
      <c r="I39" s="58">
        <f t="shared" si="10"/>
        <v>24</v>
      </c>
      <c r="J39" s="59">
        <f>'[5]Mau 06'!J15</f>
        <v>20</v>
      </c>
      <c r="K39" s="59">
        <f>'[5]Mau 06'!K15</f>
        <v>0</v>
      </c>
      <c r="L39" s="59">
        <f>'[5]Mau 06'!L15</f>
        <v>4</v>
      </c>
      <c r="M39" s="59">
        <f>'[5]Mau 06'!M15</f>
        <v>0</v>
      </c>
      <c r="N39" s="59">
        <f>'[5]Mau 06'!N15</f>
        <v>0</v>
      </c>
      <c r="O39" s="59">
        <f>'[5]Mau 06'!O15</f>
        <v>0</v>
      </c>
      <c r="P39" s="59">
        <f>'[5]Mau 06'!P15</f>
        <v>0</v>
      </c>
      <c r="Q39" s="59">
        <f>'[5]Mau 06'!Q15</f>
        <v>4</v>
      </c>
      <c r="R39" s="58">
        <f t="shared" si="4"/>
        <v>8</v>
      </c>
      <c r="S39" s="60">
        <f t="shared" si="11"/>
        <v>0.8333333333333334</v>
      </c>
    </row>
    <row r="40" spans="1:19" ht="15" hidden="1">
      <c r="A40" s="67" t="s">
        <v>39</v>
      </c>
      <c r="B40" s="57" t="str">
        <f>'[5]Mau 06'!B16</f>
        <v>Chấp hành viên …</v>
      </c>
      <c r="C40" s="58">
        <f t="shared" si="8"/>
        <v>0</v>
      </c>
      <c r="D40" s="59">
        <f>'[5]Mau 06'!D16</f>
        <v>0</v>
      </c>
      <c r="E40" s="59">
        <f>'[5]Mau 06'!E16</f>
        <v>0</v>
      </c>
      <c r="F40" s="59">
        <f>'[5]Mau 06'!F16</f>
        <v>0</v>
      </c>
      <c r="G40" s="59">
        <f>'[5]Mau 06'!G16</f>
        <v>0</v>
      </c>
      <c r="H40" s="58">
        <f t="shared" si="9"/>
        <v>0</v>
      </c>
      <c r="I40" s="58">
        <f t="shared" si="10"/>
        <v>0</v>
      </c>
      <c r="J40" s="59">
        <f>'[5]Mau 06'!J16</f>
        <v>0</v>
      </c>
      <c r="K40" s="59">
        <f>'[5]Mau 06'!K16</f>
        <v>0</v>
      </c>
      <c r="L40" s="59">
        <f>'[5]Mau 06'!L16</f>
        <v>0</v>
      </c>
      <c r="M40" s="59">
        <f>'[5]Mau 06'!M16</f>
        <v>0</v>
      </c>
      <c r="N40" s="59">
        <f>'[5]Mau 06'!N16</f>
        <v>0</v>
      </c>
      <c r="O40" s="59">
        <f>'[5]Mau 06'!O16</f>
        <v>0</v>
      </c>
      <c r="P40" s="59">
        <f>'[5]Mau 06'!P16</f>
        <v>0</v>
      </c>
      <c r="Q40" s="59">
        <f>'[5]Mau 06'!Q16</f>
        <v>0</v>
      </c>
      <c r="R40" s="58">
        <f t="shared" si="4"/>
        <v>0</v>
      </c>
      <c r="S40" s="60">
        <f t="shared" si="11"/>
      </c>
    </row>
    <row r="41" spans="1:19" ht="15" hidden="1">
      <c r="A41" s="67" t="s">
        <v>40</v>
      </c>
      <c r="B41" s="57" t="str">
        <f>'[5]Mau 06'!B17</f>
        <v>Chấp hành viên …</v>
      </c>
      <c r="C41" s="58">
        <f t="shared" si="8"/>
        <v>0</v>
      </c>
      <c r="D41" s="59">
        <f>'[5]Mau 06'!D17</f>
        <v>0</v>
      </c>
      <c r="E41" s="59">
        <f>'[5]Mau 06'!E17</f>
        <v>0</v>
      </c>
      <c r="F41" s="59">
        <f>'[5]Mau 06'!F17</f>
        <v>0</v>
      </c>
      <c r="G41" s="59">
        <f>'[5]Mau 06'!G17</f>
        <v>0</v>
      </c>
      <c r="H41" s="58">
        <f t="shared" si="9"/>
        <v>0</v>
      </c>
      <c r="I41" s="58">
        <f t="shared" si="10"/>
        <v>0</v>
      </c>
      <c r="J41" s="59">
        <f>'[5]Mau 06'!J17</f>
        <v>0</v>
      </c>
      <c r="K41" s="59">
        <f>'[5]Mau 06'!K17</f>
        <v>0</v>
      </c>
      <c r="L41" s="59">
        <f>'[5]Mau 06'!L17</f>
        <v>0</v>
      </c>
      <c r="M41" s="59">
        <f>'[5]Mau 06'!M17</f>
        <v>0</v>
      </c>
      <c r="N41" s="59">
        <f>'[5]Mau 06'!N17</f>
        <v>0</v>
      </c>
      <c r="O41" s="59">
        <f>'[5]Mau 06'!O17</f>
        <v>0</v>
      </c>
      <c r="P41" s="59">
        <f>'[5]Mau 06'!P17</f>
        <v>0</v>
      </c>
      <c r="Q41" s="59">
        <f>'[5]Mau 06'!Q17</f>
        <v>0</v>
      </c>
      <c r="R41" s="58">
        <f t="shared" si="4"/>
        <v>0</v>
      </c>
      <c r="S41" s="60">
        <f t="shared" si="11"/>
      </c>
    </row>
    <row r="42" spans="1:19" ht="15" hidden="1">
      <c r="A42" s="67" t="s">
        <v>41</v>
      </c>
      <c r="B42" s="57" t="str">
        <f>'[5]Mau 06'!B18</f>
        <v>Chấp hành viên …</v>
      </c>
      <c r="C42" s="58">
        <f t="shared" si="8"/>
        <v>0</v>
      </c>
      <c r="D42" s="59">
        <f>'[5]Mau 06'!D18</f>
        <v>0</v>
      </c>
      <c r="E42" s="59">
        <f>'[5]Mau 06'!E18</f>
        <v>0</v>
      </c>
      <c r="F42" s="59">
        <f>'[5]Mau 06'!F18</f>
        <v>0</v>
      </c>
      <c r="G42" s="59">
        <f>'[5]Mau 06'!G18</f>
        <v>0</v>
      </c>
      <c r="H42" s="58">
        <f t="shared" si="9"/>
        <v>0</v>
      </c>
      <c r="I42" s="58">
        <f t="shared" si="10"/>
        <v>0</v>
      </c>
      <c r="J42" s="59">
        <f>'[5]Mau 06'!J18</f>
        <v>0</v>
      </c>
      <c r="K42" s="59">
        <f>'[5]Mau 06'!K18</f>
        <v>0</v>
      </c>
      <c r="L42" s="59">
        <f>'[5]Mau 06'!L18</f>
        <v>0</v>
      </c>
      <c r="M42" s="59">
        <f>'[5]Mau 06'!M18</f>
        <v>0</v>
      </c>
      <c r="N42" s="59">
        <f>'[5]Mau 06'!N18</f>
        <v>0</v>
      </c>
      <c r="O42" s="59">
        <f>'[5]Mau 06'!O18</f>
        <v>0</v>
      </c>
      <c r="P42" s="59">
        <f>'[5]Mau 06'!P18</f>
        <v>0</v>
      </c>
      <c r="Q42" s="59">
        <f>'[5]Mau 06'!Q18</f>
        <v>0</v>
      </c>
      <c r="R42" s="58">
        <f t="shared" si="4"/>
        <v>0</v>
      </c>
      <c r="S42" s="60">
        <f t="shared" si="11"/>
      </c>
    </row>
    <row r="43" spans="1:19" ht="15" hidden="1">
      <c r="A43" s="67" t="s">
        <v>42</v>
      </c>
      <c r="B43" s="57" t="str">
        <f>'[5]Mau 06'!B19</f>
        <v>Chấp hành viên …</v>
      </c>
      <c r="C43" s="58">
        <f t="shared" si="8"/>
        <v>0</v>
      </c>
      <c r="D43" s="59">
        <f>'[5]Mau 06'!D19</f>
        <v>0</v>
      </c>
      <c r="E43" s="59">
        <f>'[5]Mau 06'!E19</f>
        <v>0</v>
      </c>
      <c r="F43" s="59">
        <f>'[5]Mau 06'!F19</f>
        <v>0</v>
      </c>
      <c r="G43" s="59">
        <f>'[5]Mau 06'!G19</f>
        <v>0</v>
      </c>
      <c r="H43" s="58">
        <f t="shared" si="9"/>
        <v>0</v>
      </c>
      <c r="I43" s="58">
        <f t="shared" si="10"/>
        <v>0</v>
      </c>
      <c r="J43" s="59">
        <f>'[5]Mau 06'!J19</f>
        <v>0</v>
      </c>
      <c r="K43" s="59">
        <f>'[5]Mau 06'!K19</f>
        <v>0</v>
      </c>
      <c r="L43" s="59">
        <f>'[5]Mau 06'!L19</f>
        <v>0</v>
      </c>
      <c r="M43" s="59">
        <f>'[5]Mau 06'!M19</f>
        <v>0</v>
      </c>
      <c r="N43" s="59">
        <f>'[5]Mau 06'!N19</f>
        <v>0</v>
      </c>
      <c r="O43" s="59">
        <f>'[5]Mau 06'!O19</f>
        <v>0</v>
      </c>
      <c r="P43" s="59">
        <f>'[5]Mau 06'!P19</f>
        <v>0</v>
      </c>
      <c r="Q43" s="59">
        <f>'[5]Mau 06'!Q19</f>
        <v>0</v>
      </c>
      <c r="R43" s="58">
        <f t="shared" si="4"/>
        <v>0</v>
      </c>
      <c r="S43" s="60">
        <f t="shared" si="11"/>
      </c>
    </row>
    <row r="44" spans="1:19" ht="15" hidden="1">
      <c r="A44" s="67" t="s">
        <v>43</v>
      </c>
      <c r="B44" s="57" t="str">
        <f>'[5]Mau 06'!B20</f>
        <v>Chấp hành viên …</v>
      </c>
      <c r="C44" s="58">
        <f t="shared" si="8"/>
        <v>0</v>
      </c>
      <c r="D44" s="59">
        <f>'[5]Mau 06'!D20</f>
        <v>0</v>
      </c>
      <c r="E44" s="59">
        <f>'[5]Mau 06'!E20</f>
        <v>0</v>
      </c>
      <c r="F44" s="59">
        <f>'[5]Mau 06'!F20</f>
        <v>0</v>
      </c>
      <c r="G44" s="59">
        <f>'[5]Mau 06'!G20</f>
        <v>0</v>
      </c>
      <c r="H44" s="58">
        <f t="shared" si="9"/>
        <v>0</v>
      </c>
      <c r="I44" s="58">
        <f t="shared" si="10"/>
        <v>0</v>
      </c>
      <c r="J44" s="59">
        <f>'[5]Mau 06'!J20</f>
        <v>0</v>
      </c>
      <c r="K44" s="59">
        <f>'[5]Mau 06'!K20</f>
        <v>0</v>
      </c>
      <c r="L44" s="59">
        <f>'[5]Mau 06'!L20</f>
        <v>0</v>
      </c>
      <c r="M44" s="59">
        <f>'[5]Mau 06'!M20</f>
        <v>0</v>
      </c>
      <c r="N44" s="59">
        <f>'[5]Mau 06'!N20</f>
        <v>0</v>
      </c>
      <c r="O44" s="59">
        <f>'[5]Mau 06'!O20</f>
        <v>0</v>
      </c>
      <c r="P44" s="59">
        <f>'[5]Mau 06'!P20</f>
        <v>0</v>
      </c>
      <c r="Q44" s="59">
        <f>'[5]Mau 06'!Q20</f>
        <v>0</v>
      </c>
      <c r="R44" s="58">
        <f t="shared" si="4"/>
        <v>0</v>
      </c>
      <c r="S44" s="60">
        <f t="shared" si="11"/>
      </c>
    </row>
    <row r="45" spans="1:19" ht="15" hidden="1">
      <c r="A45" s="67" t="s">
        <v>44</v>
      </c>
      <c r="B45" s="57" t="str">
        <f>'[5]Mau 06'!B21</f>
        <v>Chấp hành viên …</v>
      </c>
      <c r="C45" s="58">
        <f t="shared" si="8"/>
        <v>0</v>
      </c>
      <c r="D45" s="59">
        <f>'[5]Mau 06'!D21</f>
        <v>0</v>
      </c>
      <c r="E45" s="59">
        <f>'[5]Mau 06'!E21</f>
        <v>0</v>
      </c>
      <c r="F45" s="59">
        <f>'[5]Mau 06'!F21</f>
        <v>0</v>
      </c>
      <c r="G45" s="59">
        <f>'[5]Mau 06'!G21</f>
        <v>0</v>
      </c>
      <c r="H45" s="58">
        <f t="shared" si="9"/>
        <v>0</v>
      </c>
      <c r="I45" s="58">
        <f t="shared" si="10"/>
        <v>0</v>
      </c>
      <c r="J45" s="59">
        <f>'[5]Mau 06'!J21</f>
        <v>0</v>
      </c>
      <c r="K45" s="59">
        <f>'[5]Mau 06'!K21</f>
        <v>0</v>
      </c>
      <c r="L45" s="59">
        <f>'[5]Mau 06'!L21</f>
        <v>0</v>
      </c>
      <c r="M45" s="59">
        <f>'[5]Mau 06'!M21</f>
        <v>0</v>
      </c>
      <c r="N45" s="59">
        <f>'[5]Mau 06'!N21</f>
        <v>0</v>
      </c>
      <c r="O45" s="59">
        <f>'[5]Mau 06'!O21</f>
        <v>0</v>
      </c>
      <c r="P45" s="59">
        <f>'[5]Mau 06'!P21</f>
        <v>0</v>
      </c>
      <c r="Q45" s="59">
        <f>'[5]Mau 06'!Q21</f>
        <v>0</v>
      </c>
      <c r="R45" s="58">
        <f t="shared" si="4"/>
        <v>0</v>
      </c>
      <c r="S45" s="60">
        <f t="shared" si="11"/>
      </c>
    </row>
    <row r="46" spans="1:19" ht="15" hidden="1">
      <c r="A46" s="67" t="s">
        <v>45</v>
      </c>
      <c r="B46" s="57" t="str">
        <f>'[5]Mau 06'!B22</f>
        <v>Chấp hành viên …</v>
      </c>
      <c r="C46" s="58">
        <f t="shared" si="8"/>
        <v>0</v>
      </c>
      <c r="D46" s="59">
        <f>'[5]Mau 06'!D22</f>
        <v>0</v>
      </c>
      <c r="E46" s="59">
        <f>'[5]Mau 06'!E22</f>
        <v>0</v>
      </c>
      <c r="F46" s="59">
        <f>'[5]Mau 06'!F22</f>
        <v>0</v>
      </c>
      <c r="G46" s="59">
        <f>'[5]Mau 06'!G22</f>
        <v>0</v>
      </c>
      <c r="H46" s="58">
        <f t="shared" si="9"/>
        <v>0</v>
      </c>
      <c r="I46" s="58">
        <f t="shared" si="10"/>
        <v>0</v>
      </c>
      <c r="J46" s="59">
        <f>'[5]Mau 06'!J22</f>
        <v>0</v>
      </c>
      <c r="K46" s="59">
        <f>'[5]Mau 06'!K22</f>
        <v>0</v>
      </c>
      <c r="L46" s="59">
        <f>'[5]Mau 06'!L22</f>
        <v>0</v>
      </c>
      <c r="M46" s="59">
        <f>'[5]Mau 06'!M22</f>
        <v>0</v>
      </c>
      <c r="N46" s="59">
        <f>'[5]Mau 06'!N22</f>
        <v>0</v>
      </c>
      <c r="O46" s="59">
        <f>'[5]Mau 06'!O22</f>
        <v>0</v>
      </c>
      <c r="P46" s="59">
        <f>'[5]Mau 06'!P22</f>
        <v>0</v>
      </c>
      <c r="Q46" s="59">
        <f>'[5]Mau 06'!Q22</f>
        <v>0</v>
      </c>
      <c r="R46" s="58">
        <f t="shared" si="4"/>
        <v>0</v>
      </c>
      <c r="S46" s="60">
        <f t="shared" si="11"/>
      </c>
    </row>
    <row r="47" spans="1:19" ht="24.75" customHeight="1">
      <c r="A47" s="64">
        <v>3</v>
      </c>
      <c r="B47" s="64" t="str">
        <f>'[6]Mau 06'!B12</f>
        <v>Chi cục THADS huyện Vĩnh Linh</v>
      </c>
      <c r="C47" s="65">
        <f t="shared" si="8"/>
        <v>668</v>
      </c>
      <c r="D47" s="65">
        <f>SUM(D48:D57)</f>
        <v>37</v>
      </c>
      <c r="E47" s="65">
        <f>SUM(E48:E57)</f>
        <v>631</v>
      </c>
      <c r="F47" s="65">
        <f>SUM(F48:F57)</f>
        <v>3</v>
      </c>
      <c r="G47" s="65">
        <f>SUM(G48:G57)</f>
        <v>0</v>
      </c>
      <c r="H47" s="65">
        <f t="shared" si="9"/>
        <v>665</v>
      </c>
      <c r="I47" s="65">
        <f t="shared" si="10"/>
        <v>631</v>
      </c>
      <c r="J47" s="65">
        <f aca="true" t="shared" si="13" ref="J47:Q47">SUM(J48:J57)</f>
        <v>616</v>
      </c>
      <c r="K47" s="65">
        <f t="shared" si="13"/>
        <v>0</v>
      </c>
      <c r="L47" s="65">
        <f t="shared" si="13"/>
        <v>15</v>
      </c>
      <c r="M47" s="65">
        <f t="shared" si="13"/>
        <v>0</v>
      </c>
      <c r="N47" s="65">
        <f t="shared" si="13"/>
        <v>0</v>
      </c>
      <c r="O47" s="65">
        <f t="shared" si="13"/>
        <v>0</v>
      </c>
      <c r="P47" s="65">
        <f t="shared" si="13"/>
        <v>0</v>
      </c>
      <c r="Q47" s="65">
        <f t="shared" si="13"/>
        <v>34</v>
      </c>
      <c r="R47" s="65">
        <f t="shared" si="4"/>
        <v>49</v>
      </c>
      <c r="S47" s="66">
        <f t="shared" si="11"/>
        <v>0.9762282091917591</v>
      </c>
    </row>
    <row r="48" spans="1:19" ht="15">
      <c r="A48" s="67" t="s">
        <v>36</v>
      </c>
      <c r="B48" s="57" t="str">
        <f>'[6]Mau 06'!B13</f>
        <v>Trần Văn Minh</v>
      </c>
      <c r="C48" s="58">
        <f t="shared" si="8"/>
        <v>49</v>
      </c>
      <c r="D48" s="59">
        <f>'[6]Mau 06'!D13</f>
        <v>0</v>
      </c>
      <c r="E48" s="59">
        <f>'[6]Mau 06'!E13</f>
        <v>49</v>
      </c>
      <c r="F48" s="59">
        <f>'[6]Mau 06'!F13</f>
        <v>0</v>
      </c>
      <c r="G48" s="59">
        <f>'[6]Mau 06'!G13</f>
        <v>0</v>
      </c>
      <c r="H48" s="58">
        <f t="shared" si="9"/>
        <v>49</v>
      </c>
      <c r="I48" s="58">
        <f t="shared" si="10"/>
        <v>49</v>
      </c>
      <c r="J48" s="59">
        <f>'[6]Mau 06'!J13</f>
        <v>49</v>
      </c>
      <c r="K48" s="59">
        <f>'[6]Mau 06'!K13</f>
        <v>0</v>
      </c>
      <c r="L48" s="59">
        <f>'[6]Mau 06'!L13</f>
        <v>0</v>
      </c>
      <c r="M48" s="59">
        <f>'[6]Mau 06'!M13</f>
        <v>0</v>
      </c>
      <c r="N48" s="59">
        <f>'[6]Mau 06'!N13</f>
        <v>0</v>
      </c>
      <c r="O48" s="59">
        <f>'[6]Mau 06'!O13</f>
        <v>0</v>
      </c>
      <c r="P48" s="59">
        <f>'[6]Mau 06'!P13</f>
        <v>0</v>
      </c>
      <c r="Q48" s="59">
        <f>'[6]Mau 06'!Q13</f>
        <v>0</v>
      </c>
      <c r="R48" s="58">
        <f t="shared" si="4"/>
        <v>0</v>
      </c>
      <c r="S48" s="60">
        <f t="shared" si="11"/>
        <v>1</v>
      </c>
    </row>
    <row r="49" spans="1:19" ht="15">
      <c r="A49" s="67" t="s">
        <v>37</v>
      </c>
      <c r="B49" s="57" t="str">
        <f>'[6]Mau 06'!B14</f>
        <v>Lê Xuân Ninh</v>
      </c>
      <c r="C49" s="58">
        <f t="shared" si="8"/>
        <v>187</v>
      </c>
      <c r="D49" s="59">
        <f>'[6]Mau 06'!D14</f>
        <v>9</v>
      </c>
      <c r="E49" s="59">
        <f>'[6]Mau 06'!E14</f>
        <v>178</v>
      </c>
      <c r="F49" s="59">
        <f>'[6]Mau 06'!F14</f>
        <v>2</v>
      </c>
      <c r="G49" s="59">
        <f>'[6]Mau 06'!G14</f>
        <v>0</v>
      </c>
      <c r="H49" s="58">
        <f t="shared" si="9"/>
        <v>185</v>
      </c>
      <c r="I49" s="58">
        <f t="shared" si="10"/>
        <v>172</v>
      </c>
      <c r="J49" s="59">
        <f>'[6]Mau 06'!J14</f>
        <v>170</v>
      </c>
      <c r="K49" s="59">
        <f>'[6]Mau 06'!K14</f>
        <v>0</v>
      </c>
      <c r="L49" s="59">
        <f>'[6]Mau 06'!L14</f>
        <v>2</v>
      </c>
      <c r="M49" s="59">
        <f>'[6]Mau 06'!M14</f>
        <v>0</v>
      </c>
      <c r="N49" s="59">
        <f>'[6]Mau 06'!N14</f>
        <v>0</v>
      </c>
      <c r="O49" s="59">
        <f>'[6]Mau 06'!O14</f>
        <v>0</v>
      </c>
      <c r="P49" s="59">
        <f>'[6]Mau 06'!P14</f>
        <v>0</v>
      </c>
      <c r="Q49" s="59">
        <f>'[6]Mau 06'!Q14</f>
        <v>13</v>
      </c>
      <c r="R49" s="58">
        <f t="shared" si="4"/>
        <v>15</v>
      </c>
      <c r="S49" s="60">
        <f t="shared" si="11"/>
        <v>0.9883720930232558</v>
      </c>
    </row>
    <row r="50" spans="1:19" ht="15">
      <c r="A50" s="67" t="s">
        <v>38</v>
      </c>
      <c r="B50" s="57" t="str">
        <f>'[6]Mau 06'!B15</f>
        <v>Tạ Công Tuấn</v>
      </c>
      <c r="C50" s="58">
        <f t="shared" si="8"/>
        <v>127</v>
      </c>
      <c r="D50" s="59">
        <f>'[6]Mau 06'!D15</f>
        <v>13</v>
      </c>
      <c r="E50" s="59">
        <f>'[6]Mau 06'!E15</f>
        <v>114</v>
      </c>
      <c r="F50" s="59">
        <f>'[6]Mau 06'!F15</f>
        <v>0</v>
      </c>
      <c r="G50" s="59">
        <f>'[6]Mau 06'!G15</f>
        <v>0</v>
      </c>
      <c r="H50" s="58">
        <f t="shared" si="9"/>
        <v>127</v>
      </c>
      <c r="I50" s="58">
        <f t="shared" si="10"/>
        <v>120</v>
      </c>
      <c r="J50" s="59">
        <f>'[6]Mau 06'!J15</f>
        <v>115</v>
      </c>
      <c r="K50" s="59">
        <f>'[6]Mau 06'!K15</f>
        <v>0</v>
      </c>
      <c r="L50" s="59">
        <f>'[6]Mau 06'!L15</f>
        <v>5</v>
      </c>
      <c r="M50" s="59">
        <f>'[6]Mau 06'!M15</f>
        <v>0</v>
      </c>
      <c r="N50" s="59">
        <f>'[6]Mau 06'!N15</f>
        <v>0</v>
      </c>
      <c r="O50" s="59">
        <f>'[6]Mau 06'!O15</f>
        <v>0</v>
      </c>
      <c r="P50" s="59">
        <f>'[6]Mau 06'!P15</f>
        <v>0</v>
      </c>
      <c r="Q50" s="59">
        <f>'[6]Mau 06'!Q15</f>
        <v>7</v>
      </c>
      <c r="R50" s="58">
        <f t="shared" si="4"/>
        <v>12</v>
      </c>
      <c r="S50" s="60">
        <f t="shared" si="11"/>
        <v>0.9583333333333334</v>
      </c>
    </row>
    <row r="51" spans="1:19" ht="15">
      <c r="A51" s="67" t="s">
        <v>39</v>
      </c>
      <c r="B51" s="57" t="str">
        <f>'[6]Mau 06'!B16</f>
        <v>Lê Thị Hải Châu</v>
      </c>
      <c r="C51" s="58">
        <f t="shared" si="8"/>
        <v>165</v>
      </c>
      <c r="D51" s="59">
        <f>'[6]Mau 06'!D16</f>
        <v>15</v>
      </c>
      <c r="E51" s="59">
        <f>'[6]Mau 06'!E16</f>
        <v>150</v>
      </c>
      <c r="F51" s="59">
        <f>'[6]Mau 06'!F16</f>
        <v>0</v>
      </c>
      <c r="G51" s="59">
        <f>'[6]Mau 06'!G16</f>
        <v>0</v>
      </c>
      <c r="H51" s="58">
        <f t="shared" si="9"/>
        <v>165</v>
      </c>
      <c r="I51" s="58">
        <f t="shared" si="10"/>
        <v>156</v>
      </c>
      <c r="J51" s="59">
        <f>'[6]Mau 06'!J16</f>
        <v>148</v>
      </c>
      <c r="K51" s="59">
        <f>'[6]Mau 06'!K16</f>
        <v>0</v>
      </c>
      <c r="L51" s="59">
        <f>'[6]Mau 06'!L16</f>
        <v>8</v>
      </c>
      <c r="M51" s="59">
        <f>'[6]Mau 06'!M16</f>
        <v>0</v>
      </c>
      <c r="N51" s="59">
        <f>'[6]Mau 06'!N16</f>
        <v>0</v>
      </c>
      <c r="O51" s="59">
        <f>'[6]Mau 06'!O16</f>
        <v>0</v>
      </c>
      <c r="P51" s="59">
        <f>'[6]Mau 06'!P16</f>
        <v>0</v>
      </c>
      <c r="Q51" s="59">
        <f>'[6]Mau 06'!Q16</f>
        <v>9</v>
      </c>
      <c r="R51" s="58">
        <f t="shared" si="4"/>
        <v>17</v>
      </c>
      <c r="S51" s="60">
        <f t="shared" si="11"/>
        <v>0.9487179487179487</v>
      </c>
    </row>
    <row r="52" spans="1:19" ht="15">
      <c r="A52" s="67" t="s">
        <v>40</v>
      </c>
      <c r="B52" s="57" t="str">
        <f>'[6]Mau 06'!B17</f>
        <v>Trần Thị Phượng</v>
      </c>
      <c r="C52" s="58">
        <f t="shared" si="8"/>
        <v>140</v>
      </c>
      <c r="D52" s="59">
        <f>'[6]Mau 06'!D17</f>
        <v>0</v>
      </c>
      <c r="E52" s="59">
        <f>'[6]Mau 06'!E17</f>
        <v>140</v>
      </c>
      <c r="F52" s="59">
        <f>'[6]Mau 06'!F17</f>
        <v>1</v>
      </c>
      <c r="G52" s="59">
        <f>'[6]Mau 06'!G17</f>
        <v>0</v>
      </c>
      <c r="H52" s="58">
        <f t="shared" si="9"/>
        <v>139</v>
      </c>
      <c r="I52" s="58">
        <f t="shared" si="10"/>
        <v>134</v>
      </c>
      <c r="J52" s="59">
        <f>'[6]Mau 06'!J17</f>
        <v>134</v>
      </c>
      <c r="K52" s="59">
        <f>'[6]Mau 06'!K17</f>
        <v>0</v>
      </c>
      <c r="L52" s="59">
        <f>'[6]Mau 06'!L17</f>
        <v>0</v>
      </c>
      <c r="M52" s="59">
        <f>'[6]Mau 06'!M17</f>
        <v>0</v>
      </c>
      <c r="N52" s="59">
        <f>'[6]Mau 06'!N17</f>
        <v>0</v>
      </c>
      <c r="O52" s="59">
        <f>'[6]Mau 06'!O17</f>
        <v>0</v>
      </c>
      <c r="P52" s="59">
        <f>'[6]Mau 06'!P17</f>
        <v>0</v>
      </c>
      <c r="Q52" s="59">
        <f>'[6]Mau 06'!Q17</f>
        <v>5</v>
      </c>
      <c r="R52" s="58">
        <f t="shared" si="4"/>
        <v>5</v>
      </c>
      <c r="S52" s="60">
        <f t="shared" si="11"/>
        <v>1</v>
      </c>
    </row>
    <row r="53" spans="1:19" ht="15" hidden="1">
      <c r="A53" s="67" t="s">
        <v>41</v>
      </c>
      <c r="B53" s="57" t="str">
        <f>'[6]Mau 06'!B18</f>
        <v>Chấp hành viên …</v>
      </c>
      <c r="C53" s="58">
        <f t="shared" si="8"/>
        <v>0</v>
      </c>
      <c r="D53" s="59">
        <f>'[6]Mau 06'!D18</f>
        <v>0</v>
      </c>
      <c r="E53" s="59">
        <f>'[6]Mau 06'!E18</f>
        <v>0</v>
      </c>
      <c r="F53" s="59">
        <f>'[6]Mau 06'!F18</f>
        <v>0</v>
      </c>
      <c r="G53" s="59">
        <f>'[6]Mau 06'!G18</f>
        <v>0</v>
      </c>
      <c r="H53" s="58">
        <f t="shared" si="9"/>
        <v>0</v>
      </c>
      <c r="I53" s="58">
        <f t="shared" si="10"/>
        <v>0</v>
      </c>
      <c r="J53" s="59">
        <f>'[6]Mau 06'!J18</f>
        <v>0</v>
      </c>
      <c r="K53" s="59">
        <f>'[6]Mau 06'!K18</f>
        <v>0</v>
      </c>
      <c r="L53" s="59">
        <f>'[6]Mau 06'!L18</f>
        <v>0</v>
      </c>
      <c r="M53" s="59">
        <f>'[6]Mau 06'!M18</f>
        <v>0</v>
      </c>
      <c r="N53" s="59">
        <f>'[6]Mau 06'!N18</f>
        <v>0</v>
      </c>
      <c r="O53" s="59">
        <f>'[6]Mau 06'!O18</f>
        <v>0</v>
      </c>
      <c r="P53" s="59">
        <f>'[6]Mau 06'!P18</f>
        <v>0</v>
      </c>
      <c r="Q53" s="59">
        <f>'[6]Mau 06'!Q18</f>
        <v>0</v>
      </c>
      <c r="R53" s="58">
        <f t="shared" si="4"/>
        <v>0</v>
      </c>
      <c r="S53" s="60">
        <f t="shared" si="11"/>
      </c>
    </row>
    <row r="54" spans="1:19" ht="15" hidden="1">
      <c r="A54" s="67" t="s">
        <v>42</v>
      </c>
      <c r="B54" s="57" t="str">
        <f>'[6]Mau 06'!B19</f>
        <v>Chấp hành viên …</v>
      </c>
      <c r="C54" s="58">
        <f t="shared" si="8"/>
        <v>0</v>
      </c>
      <c r="D54" s="59">
        <f>'[6]Mau 06'!D19</f>
        <v>0</v>
      </c>
      <c r="E54" s="59">
        <f>'[6]Mau 06'!E19</f>
        <v>0</v>
      </c>
      <c r="F54" s="59">
        <f>'[6]Mau 06'!F19</f>
        <v>0</v>
      </c>
      <c r="G54" s="59">
        <f>'[6]Mau 06'!G19</f>
        <v>0</v>
      </c>
      <c r="H54" s="58">
        <f t="shared" si="9"/>
        <v>0</v>
      </c>
      <c r="I54" s="58">
        <f t="shared" si="10"/>
        <v>0</v>
      </c>
      <c r="J54" s="59">
        <f>'[6]Mau 06'!J19</f>
        <v>0</v>
      </c>
      <c r="K54" s="59">
        <f>'[6]Mau 06'!K19</f>
        <v>0</v>
      </c>
      <c r="L54" s="59">
        <f>'[6]Mau 06'!L19</f>
        <v>0</v>
      </c>
      <c r="M54" s="59">
        <f>'[6]Mau 06'!M19</f>
        <v>0</v>
      </c>
      <c r="N54" s="59">
        <f>'[6]Mau 06'!N19</f>
        <v>0</v>
      </c>
      <c r="O54" s="59">
        <f>'[6]Mau 06'!O19</f>
        <v>0</v>
      </c>
      <c r="P54" s="59">
        <f>'[6]Mau 06'!P19</f>
        <v>0</v>
      </c>
      <c r="Q54" s="59">
        <f>'[6]Mau 06'!Q19</f>
        <v>0</v>
      </c>
      <c r="R54" s="58">
        <f t="shared" si="4"/>
        <v>0</v>
      </c>
      <c r="S54" s="60">
        <f t="shared" si="11"/>
      </c>
    </row>
    <row r="55" spans="1:19" ht="15" hidden="1">
      <c r="A55" s="67" t="s">
        <v>43</v>
      </c>
      <c r="B55" s="57" t="str">
        <f>'[6]Mau 06'!B20</f>
        <v>Chấp hành viên …</v>
      </c>
      <c r="C55" s="58">
        <f t="shared" si="8"/>
        <v>0</v>
      </c>
      <c r="D55" s="59">
        <f>'[6]Mau 06'!D20</f>
        <v>0</v>
      </c>
      <c r="E55" s="59">
        <f>'[6]Mau 06'!E20</f>
        <v>0</v>
      </c>
      <c r="F55" s="59">
        <f>'[6]Mau 06'!F20</f>
        <v>0</v>
      </c>
      <c r="G55" s="59">
        <f>'[6]Mau 06'!G20</f>
        <v>0</v>
      </c>
      <c r="H55" s="58">
        <f t="shared" si="9"/>
        <v>0</v>
      </c>
      <c r="I55" s="58">
        <f t="shared" si="10"/>
        <v>0</v>
      </c>
      <c r="J55" s="59">
        <f>'[6]Mau 06'!J20</f>
        <v>0</v>
      </c>
      <c r="K55" s="59">
        <f>'[6]Mau 06'!K20</f>
        <v>0</v>
      </c>
      <c r="L55" s="59">
        <f>'[6]Mau 06'!L20</f>
        <v>0</v>
      </c>
      <c r="M55" s="59">
        <f>'[6]Mau 06'!M20</f>
        <v>0</v>
      </c>
      <c r="N55" s="59">
        <f>'[6]Mau 06'!N20</f>
        <v>0</v>
      </c>
      <c r="O55" s="59">
        <f>'[6]Mau 06'!O20</f>
        <v>0</v>
      </c>
      <c r="P55" s="59">
        <f>'[6]Mau 06'!P20</f>
        <v>0</v>
      </c>
      <c r="Q55" s="59">
        <f>'[6]Mau 06'!Q20</f>
        <v>0</v>
      </c>
      <c r="R55" s="58">
        <f t="shared" si="4"/>
        <v>0</v>
      </c>
      <c r="S55" s="60">
        <f t="shared" si="11"/>
      </c>
    </row>
    <row r="56" spans="1:19" ht="15" hidden="1">
      <c r="A56" s="67" t="s">
        <v>44</v>
      </c>
      <c r="B56" s="57" t="str">
        <f>'[6]Mau 06'!B21</f>
        <v>Chấp hành viên …</v>
      </c>
      <c r="C56" s="58">
        <f t="shared" si="8"/>
        <v>0</v>
      </c>
      <c r="D56" s="59">
        <f>'[6]Mau 06'!D21</f>
        <v>0</v>
      </c>
      <c r="E56" s="59">
        <f>'[6]Mau 06'!E21</f>
        <v>0</v>
      </c>
      <c r="F56" s="59">
        <f>'[6]Mau 06'!F21</f>
        <v>0</v>
      </c>
      <c r="G56" s="59">
        <f>'[6]Mau 06'!G21</f>
        <v>0</v>
      </c>
      <c r="H56" s="58">
        <f t="shared" si="9"/>
        <v>0</v>
      </c>
      <c r="I56" s="58">
        <f t="shared" si="10"/>
        <v>0</v>
      </c>
      <c r="J56" s="59">
        <f>'[6]Mau 06'!J21</f>
        <v>0</v>
      </c>
      <c r="K56" s="59">
        <f>'[6]Mau 06'!K21</f>
        <v>0</v>
      </c>
      <c r="L56" s="59">
        <f>'[6]Mau 06'!L21</f>
        <v>0</v>
      </c>
      <c r="M56" s="59">
        <f>'[6]Mau 06'!M21</f>
        <v>0</v>
      </c>
      <c r="N56" s="59">
        <f>'[6]Mau 06'!N21</f>
        <v>0</v>
      </c>
      <c r="O56" s="59">
        <f>'[6]Mau 06'!O21</f>
        <v>0</v>
      </c>
      <c r="P56" s="59">
        <f>'[6]Mau 06'!P21</f>
        <v>0</v>
      </c>
      <c r="Q56" s="59">
        <f>'[6]Mau 06'!Q21</f>
        <v>0</v>
      </c>
      <c r="R56" s="58">
        <f t="shared" si="4"/>
        <v>0</v>
      </c>
      <c r="S56" s="60">
        <f t="shared" si="11"/>
      </c>
    </row>
    <row r="57" spans="1:19" ht="15" hidden="1">
      <c r="A57" s="67" t="s">
        <v>45</v>
      </c>
      <c r="B57" s="57" t="str">
        <f>'[6]Mau 06'!B22</f>
        <v>Chấp hành viên …</v>
      </c>
      <c r="C57" s="58">
        <f t="shared" si="8"/>
        <v>0</v>
      </c>
      <c r="D57" s="59">
        <f>'[6]Mau 06'!D22</f>
        <v>0</v>
      </c>
      <c r="E57" s="59">
        <f>'[6]Mau 06'!E22</f>
        <v>0</v>
      </c>
      <c r="F57" s="59">
        <f>'[6]Mau 06'!F22</f>
        <v>0</v>
      </c>
      <c r="G57" s="59">
        <f>'[6]Mau 06'!G22</f>
        <v>0</v>
      </c>
      <c r="H57" s="58">
        <f t="shared" si="9"/>
        <v>0</v>
      </c>
      <c r="I57" s="58">
        <f t="shared" si="10"/>
        <v>0</v>
      </c>
      <c r="J57" s="59">
        <f>'[6]Mau 06'!J22</f>
        <v>0</v>
      </c>
      <c r="K57" s="59">
        <f>'[6]Mau 06'!K22</f>
        <v>0</v>
      </c>
      <c r="L57" s="59">
        <f>'[6]Mau 06'!L22</f>
        <v>0</v>
      </c>
      <c r="M57" s="59">
        <f>'[6]Mau 06'!M22</f>
        <v>0</v>
      </c>
      <c r="N57" s="59">
        <f>'[6]Mau 06'!N22</f>
        <v>0</v>
      </c>
      <c r="O57" s="59">
        <f>'[6]Mau 06'!O22</f>
        <v>0</v>
      </c>
      <c r="P57" s="59">
        <f>'[6]Mau 06'!P22</f>
        <v>0</v>
      </c>
      <c r="Q57" s="59">
        <f>'[6]Mau 06'!Q22</f>
        <v>0</v>
      </c>
      <c r="R57" s="58">
        <f t="shared" si="4"/>
        <v>0</v>
      </c>
      <c r="S57" s="60">
        <f t="shared" si="11"/>
      </c>
    </row>
    <row r="58" spans="1:19" ht="21.75" customHeight="1">
      <c r="A58" s="64">
        <v>4</v>
      </c>
      <c r="B58" s="64" t="str">
        <f>'[7]Mau 06'!B12</f>
        <v>Chi cục THADS huyện Gio Linh</v>
      </c>
      <c r="C58" s="65">
        <f t="shared" si="8"/>
        <v>215</v>
      </c>
      <c r="D58" s="65">
        <f>SUM(D59:D68)</f>
        <v>8</v>
      </c>
      <c r="E58" s="65">
        <f>SUM(E59:E68)</f>
        <v>207</v>
      </c>
      <c r="F58" s="65">
        <f>SUM(F59:F68)</f>
        <v>1</v>
      </c>
      <c r="G58" s="65">
        <f>SUM(G59:G68)</f>
        <v>0</v>
      </c>
      <c r="H58" s="65">
        <f t="shared" si="9"/>
        <v>214</v>
      </c>
      <c r="I58" s="65">
        <f t="shared" si="10"/>
        <v>204</v>
      </c>
      <c r="J58" s="65">
        <f aca="true" t="shared" si="14" ref="J58:Q58">SUM(J59:J68)</f>
        <v>197</v>
      </c>
      <c r="K58" s="65">
        <f t="shared" si="14"/>
        <v>2</v>
      </c>
      <c r="L58" s="65">
        <f t="shared" si="14"/>
        <v>5</v>
      </c>
      <c r="M58" s="65">
        <f t="shared" si="14"/>
        <v>0</v>
      </c>
      <c r="N58" s="65">
        <f t="shared" si="14"/>
        <v>0</v>
      </c>
      <c r="O58" s="65">
        <f t="shared" si="14"/>
        <v>0</v>
      </c>
      <c r="P58" s="65">
        <f t="shared" si="14"/>
        <v>0</v>
      </c>
      <c r="Q58" s="65">
        <f t="shared" si="14"/>
        <v>10</v>
      </c>
      <c r="R58" s="65">
        <f t="shared" si="4"/>
        <v>15</v>
      </c>
      <c r="S58" s="66">
        <f t="shared" si="11"/>
        <v>0.9754901960784313</v>
      </c>
    </row>
    <row r="59" spans="1:19" ht="15">
      <c r="A59" s="67" t="s">
        <v>36</v>
      </c>
      <c r="B59" s="57" t="str">
        <f>'[7]Mau 06'!B13</f>
        <v>Thái văn Thành</v>
      </c>
      <c r="C59" s="58">
        <f t="shared" si="8"/>
        <v>92</v>
      </c>
      <c r="D59" s="59">
        <f>'[7]Mau 06'!D13</f>
        <v>4</v>
      </c>
      <c r="E59" s="59">
        <f>'[7]Mau 06'!E13</f>
        <v>88</v>
      </c>
      <c r="F59" s="59">
        <f>'[7]Mau 06'!F13</f>
        <v>0</v>
      </c>
      <c r="G59" s="59">
        <f>'[7]Mau 06'!G13</f>
        <v>0</v>
      </c>
      <c r="H59" s="58">
        <f t="shared" si="9"/>
        <v>92</v>
      </c>
      <c r="I59" s="58">
        <f t="shared" si="10"/>
        <v>87</v>
      </c>
      <c r="J59" s="59">
        <f>'[7]Mau 06'!J13</f>
        <v>85</v>
      </c>
      <c r="K59" s="59">
        <f>'[7]Mau 06'!K13</f>
        <v>0</v>
      </c>
      <c r="L59" s="59">
        <f>'[7]Mau 06'!L13</f>
        <v>2</v>
      </c>
      <c r="M59" s="59">
        <f>'[7]Mau 06'!M13</f>
        <v>0</v>
      </c>
      <c r="N59" s="59">
        <f>'[7]Mau 06'!N13</f>
        <v>0</v>
      </c>
      <c r="O59" s="59">
        <f>'[7]Mau 06'!O13</f>
        <v>0</v>
      </c>
      <c r="P59" s="59">
        <f>'[7]Mau 06'!P13</f>
        <v>0</v>
      </c>
      <c r="Q59" s="59">
        <f>'[7]Mau 06'!Q13</f>
        <v>5</v>
      </c>
      <c r="R59" s="58">
        <f t="shared" si="4"/>
        <v>7</v>
      </c>
      <c r="S59" s="60">
        <f t="shared" si="11"/>
        <v>0.9770114942528736</v>
      </c>
    </row>
    <row r="60" spans="1:19" ht="15">
      <c r="A60" s="67" t="s">
        <v>37</v>
      </c>
      <c r="B60" s="57" t="str">
        <f>'[7]Mau 06'!B14</f>
        <v>Nguyễn Thị Hiền</v>
      </c>
      <c r="C60" s="58">
        <f t="shared" si="8"/>
        <v>42</v>
      </c>
      <c r="D60" s="59">
        <f>'[7]Mau 06'!D14</f>
        <v>3</v>
      </c>
      <c r="E60" s="59">
        <f>'[7]Mau 06'!E14</f>
        <v>39</v>
      </c>
      <c r="F60" s="59">
        <f>'[7]Mau 06'!F14</f>
        <v>0</v>
      </c>
      <c r="G60" s="59">
        <f>'[7]Mau 06'!G14</f>
        <v>0</v>
      </c>
      <c r="H60" s="58">
        <f t="shared" si="9"/>
        <v>42</v>
      </c>
      <c r="I60" s="58">
        <f t="shared" si="10"/>
        <v>40</v>
      </c>
      <c r="J60" s="59">
        <f>'[7]Mau 06'!J14</f>
        <v>36</v>
      </c>
      <c r="K60" s="59">
        <f>'[7]Mau 06'!K14</f>
        <v>1</v>
      </c>
      <c r="L60" s="59">
        <f>'[7]Mau 06'!L14</f>
        <v>3</v>
      </c>
      <c r="M60" s="59">
        <f>'[7]Mau 06'!M14</f>
        <v>0</v>
      </c>
      <c r="N60" s="59">
        <f>'[7]Mau 06'!N14</f>
        <v>0</v>
      </c>
      <c r="O60" s="59">
        <f>'[7]Mau 06'!O14</f>
        <v>0</v>
      </c>
      <c r="P60" s="59">
        <f>'[7]Mau 06'!P14</f>
        <v>0</v>
      </c>
      <c r="Q60" s="59">
        <f>'[7]Mau 06'!Q14</f>
        <v>2</v>
      </c>
      <c r="R60" s="58">
        <f t="shared" si="4"/>
        <v>5</v>
      </c>
      <c r="S60" s="60">
        <f t="shared" si="11"/>
        <v>0.925</v>
      </c>
    </row>
    <row r="61" spans="1:19" ht="15">
      <c r="A61" s="67" t="s">
        <v>38</v>
      </c>
      <c r="B61" s="57" t="str">
        <f>'[7]Mau 06'!B15</f>
        <v>Nguyễn Thị Mỹ Hạnh</v>
      </c>
      <c r="C61" s="58">
        <f t="shared" si="8"/>
        <v>68</v>
      </c>
      <c r="D61" s="59">
        <f>'[7]Mau 06'!D15</f>
        <v>1</v>
      </c>
      <c r="E61" s="59">
        <f>'[7]Mau 06'!E15</f>
        <v>67</v>
      </c>
      <c r="F61" s="59">
        <f>'[7]Mau 06'!F15</f>
        <v>1</v>
      </c>
      <c r="G61" s="59">
        <f>'[7]Mau 06'!G15</f>
        <v>0</v>
      </c>
      <c r="H61" s="58">
        <f t="shared" si="9"/>
        <v>67</v>
      </c>
      <c r="I61" s="58">
        <f t="shared" si="10"/>
        <v>64</v>
      </c>
      <c r="J61" s="59">
        <f>'[7]Mau 06'!J15</f>
        <v>63</v>
      </c>
      <c r="K61" s="59">
        <f>'[7]Mau 06'!K15</f>
        <v>1</v>
      </c>
      <c r="L61" s="59">
        <f>'[7]Mau 06'!L15</f>
        <v>0</v>
      </c>
      <c r="M61" s="59">
        <f>'[7]Mau 06'!M15</f>
        <v>0</v>
      </c>
      <c r="N61" s="59">
        <f>'[7]Mau 06'!N15</f>
        <v>0</v>
      </c>
      <c r="O61" s="59">
        <f>'[7]Mau 06'!O15</f>
        <v>0</v>
      </c>
      <c r="P61" s="59">
        <f>'[7]Mau 06'!P15</f>
        <v>0</v>
      </c>
      <c r="Q61" s="59">
        <f>'[7]Mau 06'!Q15</f>
        <v>3</v>
      </c>
      <c r="R61" s="58">
        <f t="shared" si="4"/>
        <v>3</v>
      </c>
      <c r="S61" s="60">
        <f t="shared" si="11"/>
        <v>1</v>
      </c>
    </row>
    <row r="62" spans="1:19" ht="15">
      <c r="A62" s="67" t="s">
        <v>39</v>
      </c>
      <c r="B62" s="57" t="str">
        <f>'[7]Mau 06'!B16</f>
        <v>Đặng Xuân Thân</v>
      </c>
      <c r="C62" s="58">
        <f t="shared" si="8"/>
        <v>13</v>
      </c>
      <c r="D62" s="59">
        <f>'[7]Mau 06'!D16</f>
        <v>0</v>
      </c>
      <c r="E62" s="59">
        <f>'[7]Mau 06'!E16</f>
        <v>13</v>
      </c>
      <c r="F62" s="59">
        <f>'[7]Mau 06'!F16</f>
        <v>0</v>
      </c>
      <c r="G62" s="59">
        <f>'[7]Mau 06'!G16</f>
        <v>0</v>
      </c>
      <c r="H62" s="58">
        <f t="shared" si="9"/>
        <v>13</v>
      </c>
      <c r="I62" s="58">
        <f t="shared" si="10"/>
        <v>13</v>
      </c>
      <c r="J62" s="59">
        <f>'[7]Mau 06'!J16</f>
        <v>13</v>
      </c>
      <c r="K62" s="59">
        <f>'[7]Mau 06'!K16</f>
        <v>0</v>
      </c>
      <c r="L62" s="59">
        <f>'[7]Mau 06'!L16</f>
        <v>0</v>
      </c>
      <c r="M62" s="59">
        <f>'[7]Mau 06'!M16</f>
        <v>0</v>
      </c>
      <c r="N62" s="59">
        <f>'[7]Mau 06'!N16</f>
        <v>0</v>
      </c>
      <c r="O62" s="59">
        <f>'[7]Mau 06'!O16</f>
        <v>0</v>
      </c>
      <c r="P62" s="59">
        <f>'[7]Mau 06'!P16</f>
        <v>0</v>
      </c>
      <c r="Q62" s="59">
        <f>'[7]Mau 06'!Q16</f>
        <v>0</v>
      </c>
      <c r="R62" s="58">
        <f t="shared" si="4"/>
        <v>0</v>
      </c>
      <c r="S62" s="60">
        <f t="shared" si="11"/>
        <v>1</v>
      </c>
    </row>
    <row r="63" spans="1:19" ht="15" hidden="1">
      <c r="A63" s="67" t="s">
        <v>40</v>
      </c>
      <c r="B63" s="57" t="str">
        <f>'[7]Mau 06'!B17</f>
        <v>Chấp hành viên …</v>
      </c>
      <c r="C63" s="58">
        <f t="shared" si="8"/>
        <v>0</v>
      </c>
      <c r="D63" s="59">
        <f>'[7]Mau 06'!D17</f>
        <v>0</v>
      </c>
      <c r="E63" s="59">
        <f>'[7]Mau 06'!E17</f>
        <v>0</v>
      </c>
      <c r="F63" s="59">
        <f>'[7]Mau 06'!F17</f>
        <v>0</v>
      </c>
      <c r="G63" s="59">
        <f>'[7]Mau 06'!G17</f>
        <v>0</v>
      </c>
      <c r="H63" s="58">
        <f t="shared" si="9"/>
        <v>0</v>
      </c>
      <c r="I63" s="58">
        <f t="shared" si="10"/>
        <v>0</v>
      </c>
      <c r="J63" s="59">
        <f>'[7]Mau 06'!J17</f>
        <v>0</v>
      </c>
      <c r="K63" s="59">
        <f>'[7]Mau 06'!K17</f>
        <v>0</v>
      </c>
      <c r="L63" s="59">
        <f>'[7]Mau 06'!L17</f>
        <v>0</v>
      </c>
      <c r="M63" s="59">
        <f>'[7]Mau 06'!M17</f>
        <v>0</v>
      </c>
      <c r="N63" s="59">
        <f>'[7]Mau 06'!N17</f>
        <v>0</v>
      </c>
      <c r="O63" s="59">
        <f>'[7]Mau 06'!O17</f>
        <v>0</v>
      </c>
      <c r="P63" s="59">
        <f>'[7]Mau 06'!P17</f>
        <v>0</v>
      </c>
      <c r="Q63" s="59">
        <f>'[7]Mau 06'!Q17</f>
        <v>0</v>
      </c>
      <c r="R63" s="58">
        <f t="shared" si="4"/>
        <v>0</v>
      </c>
      <c r="S63" s="60">
        <f t="shared" si="11"/>
      </c>
    </row>
    <row r="64" spans="1:19" ht="15" hidden="1">
      <c r="A64" s="67" t="s">
        <v>41</v>
      </c>
      <c r="B64" s="57" t="str">
        <f>'[7]Mau 06'!B18</f>
        <v>Chấp hành viên …</v>
      </c>
      <c r="C64" s="58">
        <f t="shared" si="8"/>
        <v>0</v>
      </c>
      <c r="D64" s="59">
        <f>'[7]Mau 06'!D18</f>
        <v>0</v>
      </c>
      <c r="E64" s="59">
        <f>'[7]Mau 06'!E18</f>
        <v>0</v>
      </c>
      <c r="F64" s="59">
        <f>'[7]Mau 06'!F18</f>
        <v>0</v>
      </c>
      <c r="G64" s="59">
        <f>'[7]Mau 06'!G18</f>
        <v>0</v>
      </c>
      <c r="H64" s="58">
        <f t="shared" si="9"/>
        <v>0</v>
      </c>
      <c r="I64" s="58">
        <f t="shared" si="10"/>
        <v>0</v>
      </c>
      <c r="J64" s="59">
        <f>'[7]Mau 06'!J18</f>
        <v>0</v>
      </c>
      <c r="K64" s="59">
        <f>'[7]Mau 06'!K18</f>
        <v>0</v>
      </c>
      <c r="L64" s="59">
        <f>'[7]Mau 06'!L18</f>
        <v>0</v>
      </c>
      <c r="M64" s="59">
        <f>'[7]Mau 06'!M18</f>
        <v>0</v>
      </c>
      <c r="N64" s="59">
        <f>'[7]Mau 06'!N18</f>
        <v>0</v>
      </c>
      <c r="O64" s="59">
        <f>'[7]Mau 06'!O18</f>
        <v>0</v>
      </c>
      <c r="P64" s="59">
        <f>'[7]Mau 06'!P18</f>
        <v>0</v>
      </c>
      <c r="Q64" s="59">
        <f>'[7]Mau 06'!Q18</f>
        <v>0</v>
      </c>
      <c r="R64" s="58">
        <f t="shared" si="4"/>
        <v>0</v>
      </c>
      <c r="S64" s="60">
        <f t="shared" si="11"/>
      </c>
    </row>
    <row r="65" spans="1:19" ht="15" hidden="1">
      <c r="A65" s="67" t="s">
        <v>42</v>
      </c>
      <c r="B65" s="57" t="str">
        <f>'[7]Mau 06'!B19</f>
        <v>Chấp hành viên …</v>
      </c>
      <c r="C65" s="58">
        <f t="shared" si="8"/>
        <v>0</v>
      </c>
      <c r="D65" s="59">
        <f>'[7]Mau 06'!D19</f>
        <v>0</v>
      </c>
      <c r="E65" s="59">
        <f>'[7]Mau 06'!E19</f>
        <v>0</v>
      </c>
      <c r="F65" s="59">
        <f>'[7]Mau 06'!F19</f>
        <v>0</v>
      </c>
      <c r="G65" s="59">
        <f>'[7]Mau 06'!G19</f>
        <v>0</v>
      </c>
      <c r="H65" s="58">
        <f t="shared" si="9"/>
        <v>0</v>
      </c>
      <c r="I65" s="58">
        <f t="shared" si="10"/>
        <v>0</v>
      </c>
      <c r="J65" s="59">
        <f>'[7]Mau 06'!J19</f>
        <v>0</v>
      </c>
      <c r="K65" s="59">
        <f>'[7]Mau 06'!K19</f>
        <v>0</v>
      </c>
      <c r="L65" s="59">
        <f>'[7]Mau 06'!L19</f>
        <v>0</v>
      </c>
      <c r="M65" s="59">
        <f>'[7]Mau 06'!M19</f>
        <v>0</v>
      </c>
      <c r="N65" s="59">
        <f>'[7]Mau 06'!N19</f>
        <v>0</v>
      </c>
      <c r="O65" s="59">
        <f>'[7]Mau 06'!O19</f>
        <v>0</v>
      </c>
      <c r="P65" s="59">
        <f>'[7]Mau 06'!P19</f>
        <v>0</v>
      </c>
      <c r="Q65" s="59">
        <f>'[7]Mau 06'!Q19</f>
        <v>0</v>
      </c>
      <c r="R65" s="58">
        <f t="shared" si="4"/>
        <v>0</v>
      </c>
      <c r="S65" s="60">
        <f t="shared" si="11"/>
      </c>
    </row>
    <row r="66" spans="1:19" ht="15" hidden="1">
      <c r="A66" s="67" t="s">
        <v>43</v>
      </c>
      <c r="B66" s="57" t="str">
        <f>'[7]Mau 06'!B20</f>
        <v>Chấp hành viên …</v>
      </c>
      <c r="C66" s="58">
        <f t="shared" si="8"/>
        <v>0</v>
      </c>
      <c r="D66" s="59">
        <f>'[7]Mau 06'!D20</f>
        <v>0</v>
      </c>
      <c r="E66" s="59">
        <f>'[7]Mau 06'!E20</f>
        <v>0</v>
      </c>
      <c r="F66" s="59">
        <f>'[7]Mau 06'!F20</f>
        <v>0</v>
      </c>
      <c r="G66" s="59">
        <f>'[7]Mau 06'!G20</f>
        <v>0</v>
      </c>
      <c r="H66" s="58">
        <f t="shared" si="9"/>
        <v>0</v>
      </c>
      <c r="I66" s="58">
        <f t="shared" si="10"/>
        <v>0</v>
      </c>
      <c r="J66" s="59">
        <f>'[7]Mau 06'!J20</f>
        <v>0</v>
      </c>
      <c r="K66" s="59">
        <f>'[7]Mau 06'!K20</f>
        <v>0</v>
      </c>
      <c r="L66" s="59">
        <f>'[7]Mau 06'!L20</f>
        <v>0</v>
      </c>
      <c r="M66" s="59">
        <f>'[7]Mau 06'!M20</f>
        <v>0</v>
      </c>
      <c r="N66" s="59">
        <f>'[7]Mau 06'!N20</f>
        <v>0</v>
      </c>
      <c r="O66" s="59">
        <f>'[7]Mau 06'!O20</f>
        <v>0</v>
      </c>
      <c r="P66" s="59">
        <f>'[7]Mau 06'!P20</f>
        <v>0</v>
      </c>
      <c r="Q66" s="59">
        <f>'[7]Mau 06'!Q20</f>
        <v>0</v>
      </c>
      <c r="R66" s="58">
        <f t="shared" si="4"/>
        <v>0</v>
      </c>
      <c r="S66" s="60">
        <f t="shared" si="11"/>
      </c>
    </row>
    <row r="67" spans="1:19" ht="15" hidden="1">
      <c r="A67" s="67" t="s">
        <v>44</v>
      </c>
      <c r="B67" s="57" t="str">
        <f>'[7]Mau 06'!B21</f>
        <v>Chấp hành viên …</v>
      </c>
      <c r="C67" s="58">
        <f t="shared" si="8"/>
        <v>0</v>
      </c>
      <c r="D67" s="59">
        <f>'[7]Mau 06'!D21</f>
        <v>0</v>
      </c>
      <c r="E67" s="59">
        <f>'[7]Mau 06'!E21</f>
        <v>0</v>
      </c>
      <c r="F67" s="59">
        <f>'[7]Mau 06'!F21</f>
        <v>0</v>
      </c>
      <c r="G67" s="59">
        <f>'[7]Mau 06'!G21</f>
        <v>0</v>
      </c>
      <c r="H67" s="58">
        <f t="shared" si="9"/>
        <v>0</v>
      </c>
      <c r="I67" s="58">
        <f t="shared" si="10"/>
        <v>0</v>
      </c>
      <c r="J67" s="59">
        <f>'[7]Mau 06'!J21</f>
        <v>0</v>
      </c>
      <c r="K67" s="59">
        <f>'[7]Mau 06'!K21</f>
        <v>0</v>
      </c>
      <c r="L67" s="59">
        <f>'[7]Mau 06'!L21</f>
        <v>0</v>
      </c>
      <c r="M67" s="59">
        <f>'[7]Mau 06'!M21</f>
        <v>0</v>
      </c>
      <c r="N67" s="59">
        <f>'[7]Mau 06'!N21</f>
        <v>0</v>
      </c>
      <c r="O67" s="59">
        <f>'[7]Mau 06'!O21</f>
        <v>0</v>
      </c>
      <c r="P67" s="59">
        <f>'[7]Mau 06'!P21</f>
        <v>0</v>
      </c>
      <c r="Q67" s="59">
        <f>'[7]Mau 06'!Q21</f>
        <v>0</v>
      </c>
      <c r="R67" s="58">
        <f t="shared" si="4"/>
        <v>0</v>
      </c>
      <c r="S67" s="60">
        <f t="shared" si="11"/>
      </c>
    </row>
    <row r="68" spans="1:19" ht="15" hidden="1">
      <c r="A68" s="67" t="s">
        <v>45</v>
      </c>
      <c r="B68" s="57" t="str">
        <f>'[7]Mau 06'!B22</f>
        <v>Chấp hành viên …</v>
      </c>
      <c r="C68" s="58">
        <f t="shared" si="8"/>
        <v>0</v>
      </c>
      <c r="D68" s="59">
        <f>'[7]Mau 06'!D22</f>
        <v>0</v>
      </c>
      <c r="E68" s="59">
        <f>'[7]Mau 06'!E22</f>
        <v>0</v>
      </c>
      <c r="F68" s="59">
        <f>'[7]Mau 06'!F22</f>
        <v>0</v>
      </c>
      <c r="G68" s="59">
        <f>'[7]Mau 06'!G22</f>
        <v>0</v>
      </c>
      <c r="H68" s="58">
        <f t="shared" si="9"/>
        <v>0</v>
      </c>
      <c r="I68" s="58">
        <f t="shared" si="10"/>
        <v>0</v>
      </c>
      <c r="J68" s="59">
        <f>'[7]Mau 06'!J22</f>
        <v>0</v>
      </c>
      <c r="K68" s="59">
        <f>'[7]Mau 06'!K22</f>
        <v>0</v>
      </c>
      <c r="L68" s="59">
        <f>'[7]Mau 06'!L22</f>
        <v>0</v>
      </c>
      <c r="M68" s="59">
        <f>'[7]Mau 06'!M22</f>
        <v>0</v>
      </c>
      <c r="N68" s="59">
        <f>'[7]Mau 06'!N22</f>
        <v>0</v>
      </c>
      <c r="O68" s="59">
        <f>'[7]Mau 06'!O22</f>
        <v>0</v>
      </c>
      <c r="P68" s="59">
        <f>'[7]Mau 06'!P22</f>
        <v>0</v>
      </c>
      <c r="Q68" s="59">
        <f>'[7]Mau 06'!Q22</f>
        <v>0</v>
      </c>
      <c r="R68" s="58">
        <f t="shared" si="4"/>
        <v>0</v>
      </c>
      <c r="S68" s="60">
        <f t="shared" si="11"/>
      </c>
    </row>
    <row r="69" spans="1:19" ht="27" customHeight="1">
      <c r="A69" s="64">
        <v>5</v>
      </c>
      <c r="B69" s="64" t="str">
        <f>'[8]Mau 06'!B12</f>
        <v>Chi cục THADS huyện Hải Lăng</v>
      </c>
      <c r="C69" s="65">
        <f t="shared" si="8"/>
        <v>329</v>
      </c>
      <c r="D69" s="65">
        <f>SUM(D70:D79)</f>
        <v>36</v>
      </c>
      <c r="E69" s="65">
        <f>SUM(E70:E79)</f>
        <v>293</v>
      </c>
      <c r="F69" s="65">
        <f>SUM(F70:F79)</f>
        <v>1</v>
      </c>
      <c r="G69" s="65">
        <f>SUM(G70:G79)</f>
        <v>0</v>
      </c>
      <c r="H69" s="65">
        <f t="shared" si="9"/>
        <v>328</v>
      </c>
      <c r="I69" s="65">
        <f t="shared" si="10"/>
        <v>291</v>
      </c>
      <c r="J69" s="65">
        <f aca="true" t="shared" si="15" ref="J69:Q69">SUM(J70:J79)</f>
        <v>266</v>
      </c>
      <c r="K69" s="65">
        <f t="shared" si="15"/>
        <v>1</v>
      </c>
      <c r="L69" s="65">
        <f t="shared" si="15"/>
        <v>24</v>
      </c>
      <c r="M69" s="65">
        <f t="shared" si="15"/>
        <v>0</v>
      </c>
      <c r="N69" s="65">
        <f t="shared" si="15"/>
        <v>0</v>
      </c>
      <c r="O69" s="65">
        <f t="shared" si="15"/>
        <v>0</v>
      </c>
      <c r="P69" s="65">
        <f t="shared" si="15"/>
        <v>0</v>
      </c>
      <c r="Q69" s="65">
        <f t="shared" si="15"/>
        <v>37</v>
      </c>
      <c r="R69" s="65">
        <f t="shared" si="4"/>
        <v>61</v>
      </c>
      <c r="S69" s="66">
        <f t="shared" si="11"/>
        <v>0.9175257731958762</v>
      </c>
    </row>
    <row r="70" spans="1:19" ht="15">
      <c r="A70" s="67" t="s">
        <v>36</v>
      </c>
      <c r="B70" s="57" t="str">
        <f>'[8]Mau 06'!B13</f>
        <v>Lê Đức Hòa</v>
      </c>
      <c r="C70" s="58">
        <f t="shared" si="8"/>
        <v>97</v>
      </c>
      <c r="D70" s="59">
        <f>'[8]Mau 06'!D13</f>
        <v>6</v>
      </c>
      <c r="E70" s="59">
        <f>'[8]Mau 06'!E13</f>
        <v>91</v>
      </c>
      <c r="F70" s="59">
        <f>'[8]Mau 06'!F13</f>
        <v>0</v>
      </c>
      <c r="G70" s="59">
        <f>'[8]Mau 06'!G13</f>
        <v>0</v>
      </c>
      <c r="H70" s="58">
        <f t="shared" si="9"/>
        <v>97</v>
      </c>
      <c r="I70" s="58">
        <f t="shared" si="10"/>
        <v>92</v>
      </c>
      <c r="J70" s="59">
        <f>'[8]Mau 06'!J13</f>
        <v>87</v>
      </c>
      <c r="K70" s="59">
        <f>'[8]Mau 06'!K13</f>
        <v>1</v>
      </c>
      <c r="L70" s="59">
        <f>'[8]Mau 06'!L13</f>
        <v>4</v>
      </c>
      <c r="M70" s="59">
        <f>'[8]Mau 06'!M13</f>
        <v>0</v>
      </c>
      <c r="N70" s="59">
        <f>'[8]Mau 06'!N13</f>
        <v>0</v>
      </c>
      <c r="O70" s="59">
        <f>'[8]Mau 06'!O13</f>
        <v>0</v>
      </c>
      <c r="P70" s="59">
        <f>'[8]Mau 06'!P13</f>
        <v>0</v>
      </c>
      <c r="Q70" s="59">
        <f>'[8]Mau 06'!Q13</f>
        <v>5</v>
      </c>
      <c r="R70" s="58">
        <f t="shared" si="4"/>
        <v>9</v>
      </c>
      <c r="S70" s="60">
        <f t="shared" si="11"/>
        <v>0.9565217391304348</v>
      </c>
    </row>
    <row r="71" spans="1:19" ht="15">
      <c r="A71" s="67" t="s">
        <v>37</v>
      </c>
      <c r="B71" s="57" t="str">
        <f>'[8]Mau 06'!B14</f>
        <v>Cáp Xuân Quý</v>
      </c>
      <c r="C71" s="58">
        <f t="shared" si="8"/>
        <v>95</v>
      </c>
      <c r="D71" s="59">
        <f>'[8]Mau 06'!D14</f>
        <v>10</v>
      </c>
      <c r="E71" s="59">
        <f>'[8]Mau 06'!E14</f>
        <v>85</v>
      </c>
      <c r="F71" s="59">
        <f>'[8]Mau 06'!F14</f>
        <v>0</v>
      </c>
      <c r="G71" s="59">
        <f>'[8]Mau 06'!G14</f>
        <v>0</v>
      </c>
      <c r="H71" s="58">
        <f t="shared" si="9"/>
        <v>95</v>
      </c>
      <c r="I71" s="58">
        <f t="shared" si="10"/>
        <v>84</v>
      </c>
      <c r="J71" s="59">
        <f>'[8]Mau 06'!J14</f>
        <v>78</v>
      </c>
      <c r="K71" s="59">
        <f>'[8]Mau 06'!K14</f>
        <v>0</v>
      </c>
      <c r="L71" s="59">
        <f>'[8]Mau 06'!L14</f>
        <v>6</v>
      </c>
      <c r="M71" s="59">
        <f>'[8]Mau 06'!M14</f>
        <v>0</v>
      </c>
      <c r="N71" s="59">
        <f>'[8]Mau 06'!N14</f>
        <v>0</v>
      </c>
      <c r="O71" s="59">
        <f>'[8]Mau 06'!O14</f>
        <v>0</v>
      </c>
      <c r="P71" s="59">
        <f>'[8]Mau 06'!P14</f>
        <v>0</v>
      </c>
      <c r="Q71" s="59">
        <f>'[8]Mau 06'!Q14</f>
        <v>11</v>
      </c>
      <c r="R71" s="58">
        <f t="shared" si="4"/>
        <v>17</v>
      </c>
      <c r="S71" s="60">
        <f t="shared" si="11"/>
        <v>0.9285714285714286</v>
      </c>
    </row>
    <row r="72" spans="1:19" ht="15">
      <c r="A72" s="67" t="s">
        <v>38</v>
      </c>
      <c r="B72" s="57" t="str">
        <f>'[8]Mau 06'!B15</f>
        <v>Hoàng Thị Chi Mai</v>
      </c>
      <c r="C72" s="58">
        <f t="shared" si="8"/>
        <v>137</v>
      </c>
      <c r="D72" s="59">
        <f>'[8]Mau 06'!D15</f>
        <v>20</v>
      </c>
      <c r="E72" s="59">
        <f>'[8]Mau 06'!E15</f>
        <v>117</v>
      </c>
      <c r="F72" s="59">
        <f>'[8]Mau 06'!F15</f>
        <v>1</v>
      </c>
      <c r="G72" s="59">
        <f>'[8]Mau 06'!G15</f>
        <v>0</v>
      </c>
      <c r="H72" s="58">
        <f t="shared" si="9"/>
        <v>136</v>
      </c>
      <c r="I72" s="58">
        <f t="shared" si="10"/>
        <v>115</v>
      </c>
      <c r="J72" s="59">
        <f>'[8]Mau 06'!J15</f>
        <v>101</v>
      </c>
      <c r="K72" s="59">
        <f>'[8]Mau 06'!K15</f>
        <v>0</v>
      </c>
      <c r="L72" s="59">
        <f>'[8]Mau 06'!L15</f>
        <v>14</v>
      </c>
      <c r="M72" s="59">
        <f>'[8]Mau 06'!M15</f>
        <v>0</v>
      </c>
      <c r="N72" s="59">
        <f>'[8]Mau 06'!N15</f>
        <v>0</v>
      </c>
      <c r="O72" s="59">
        <f>'[8]Mau 06'!O15</f>
        <v>0</v>
      </c>
      <c r="P72" s="59">
        <f>'[8]Mau 06'!P15</f>
        <v>0</v>
      </c>
      <c r="Q72" s="59">
        <f>'[8]Mau 06'!Q15</f>
        <v>21</v>
      </c>
      <c r="R72" s="58">
        <f t="shared" si="4"/>
        <v>35</v>
      </c>
      <c r="S72" s="60">
        <f t="shared" si="11"/>
        <v>0.8782608695652174</v>
      </c>
    </row>
    <row r="73" spans="1:19" ht="15" hidden="1">
      <c r="A73" s="67" t="s">
        <v>39</v>
      </c>
      <c r="B73" s="57" t="str">
        <f>'[8]Mau 06'!B16</f>
        <v>Chấp hành viên …</v>
      </c>
      <c r="C73" s="58">
        <f t="shared" si="8"/>
        <v>0</v>
      </c>
      <c r="D73" s="59">
        <f>'[8]Mau 06'!D16</f>
        <v>0</v>
      </c>
      <c r="E73" s="59">
        <f>'[8]Mau 06'!E16</f>
        <v>0</v>
      </c>
      <c r="F73" s="59">
        <f>'[8]Mau 06'!F16</f>
        <v>0</v>
      </c>
      <c r="G73" s="59">
        <f>'[8]Mau 06'!G16</f>
        <v>0</v>
      </c>
      <c r="H73" s="58">
        <f t="shared" si="9"/>
        <v>0</v>
      </c>
      <c r="I73" s="58">
        <f t="shared" si="10"/>
        <v>0</v>
      </c>
      <c r="J73" s="59">
        <f>'[8]Mau 06'!J16</f>
        <v>0</v>
      </c>
      <c r="K73" s="59">
        <f>'[8]Mau 06'!K16</f>
        <v>0</v>
      </c>
      <c r="L73" s="59">
        <f>'[8]Mau 06'!L16</f>
        <v>0</v>
      </c>
      <c r="M73" s="59">
        <f>'[8]Mau 06'!M16</f>
        <v>0</v>
      </c>
      <c r="N73" s="59">
        <f>'[8]Mau 06'!N16</f>
        <v>0</v>
      </c>
      <c r="O73" s="59">
        <f>'[8]Mau 06'!O16</f>
        <v>0</v>
      </c>
      <c r="P73" s="59">
        <f>'[8]Mau 06'!P16</f>
        <v>0</v>
      </c>
      <c r="Q73" s="59">
        <f>'[8]Mau 06'!Q16</f>
        <v>0</v>
      </c>
      <c r="R73" s="58">
        <f t="shared" si="4"/>
        <v>0</v>
      </c>
      <c r="S73" s="60">
        <f t="shared" si="11"/>
      </c>
    </row>
    <row r="74" spans="1:19" ht="15" hidden="1">
      <c r="A74" s="67" t="s">
        <v>40</v>
      </c>
      <c r="B74" s="57" t="str">
        <f>'[8]Mau 06'!B17</f>
        <v>Chấp hành viên …</v>
      </c>
      <c r="C74" s="58">
        <f t="shared" si="8"/>
        <v>0</v>
      </c>
      <c r="D74" s="59">
        <f>'[8]Mau 06'!D17</f>
        <v>0</v>
      </c>
      <c r="E74" s="59">
        <f>'[8]Mau 06'!E17</f>
        <v>0</v>
      </c>
      <c r="F74" s="59">
        <f>'[8]Mau 06'!F17</f>
        <v>0</v>
      </c>
      <c r="G74" s="59">
        <f>'[8]Mau 06'!G17</f>
        <v>0</v>
      </c>
      <c r="H74" s="58">
        <f t="shared" si="9"/>
        <v>0</v>
      </c>
      <c r="I74" s="58">
        <f t="shared" si="10"/>
        <v>0</v>
      </c>
      <c r="J74" s="59">
        <f>'[8]Mau 06'!J17</f>
        <v>0</v>
      </c>
      <c r="K74" s="59">
        <f>'[8]Mau 06'!K17</f>
        <v>0</v>
      </c>
      <c r="L74" s="59">
        <f>'[8]Mau 06'!L17</f>
        <v>0</v>
      </c>
      <c r="M74" s="59">
        <f>'[8]Mau 06'!M17</f>
        <v>0</v>
      </c>
      <c r="N74" s="59">
        <f>'[8]Mau 06'!N17</f>
        <v>0</v>
      </c>
      <c r="O74" s="59">
        <f>'[8]Mau 06'!O17</f>
        <v>0</v>
      </c>
      <c r="P74" s="59">
        <f>'[8]Mau 06'!P17</f>
        <v>0</v>
      </c>
      <c r="Q74" s="59">
        <f>'[8]Mau 06'!Q17</f>
        <v>0</v>
      </c>
      <c r="R74" s="58">
        <f t="shared" si="4"/>
        <v>0</v>
      </c>
      <c r="S74" s="60">
        <f t="shared" si="11"/>
      </c>
    </row>
    <row r="75" spans="1:19" ht="15" hidden="1">
      <c r="A75" s="67" t="s">
        <v>41</v>
      </c>
      <c r="B75" s="57" t="str">
        <f>'[8]Mau 06'!B18</f>
        <v>Chấp hành viên …</v>
      </c>
      <c r="C75" s="58">
        <f t="shared" si="8"/>
        <v>0</v>
      </c>
      <c r="D75" s="59">
        <f>'[8]Mau 06'!D18</f>
        <v>0</v>
      </c>
      <c r="E75" s="59">
        <f>'[8]Mau 06'!E18</f>
        <v>0</v>
      </c>
      <c r="F75" s="59">
        <f>'[8]Mau 06'!F18</f>
        <v>0</v>
      </c>
      <c r="G75" s="59">
        <f>'[8]Mau 06'!G18</f>
        <v>0</v>
      </c>
      <c r="H75" s="58">
        <f t="shared" si="9"/>
        <v>0</v>
      </c>
      <c r="I75" s="58">
        <f t="shared" si="10"/>
        <v>0</v>
      </c>
      <c r="J75" s="59">
        <f>'[8]Mau 06'!J18</f>
        <v>0</v>
      </c>
      <c r="K75" s="59">
        <f>'[8]Mau 06'!K18</f>
        <v>0</v>
      </c>
      <c r="L75" s="59">
        <f>'[8]Mau 06'!L18</f>
        <v>0</v>
      </c>
      <c r="M75" s="59">
        <f>'[8]Mau 06'!M18</f>
        <v>0</v>
      </c>
      <c r="N75" s="59">
        <f>'[8]Mau 06'!N18</f>
        <v>0</v>
      </c>
      <c r="O75" s="59">
        <f>'[8]Mau 06'!O18</f>
        <v>0</v>
      </c>
      <c r="P75" s="59">
        <f>'[8]Mau 06'!P18</f>
        <v>0</v>
      </c>
      <c r="Q75" s="59">
        <f>'[8]Mau 06'!Q18</f>
        <v>0</v>
      </c>
      <c r="R75" s="58">
        <f t="shared" si="4"/>
        <v>0</v>
      </c>
      <c r="S75" s="60">
        <f t="shared" si="11"/>
      </c>
    </row>
    <row r="76" spans="1:19" ht="15" hidden="1">
      <c r="A76" s="67" t="s">
        <v>42</v>
      </c>
      <c r="B76" s="57" t="str">
        <f>'[8]Mau 06'!B19</f>
        <v>Chấp hành viên …</v>
      </c>
      <c r="C76" s="58">
        <f t="shared" si="8"/>
        <v>0</v>
      </c>
      <c r="D76" s="59">
        <f>'[8]Mau 06'!D19</f>
        <v>0</v>
      </c>
      <c r="E76" s="59">
        <f>'[8]Mau 06'!E19</f>
        <v>0</v>
      </c>
      <c r="F76" s="59">
        <f>'[8]Mau 06'!F19</f>
        <v>0</v>
      </c>
      <c r="G76" s="59">
        <f>'[8]Mau 06'!G19</f>
        <v>0</v>
      </c>
      <c r="H76" s="58">
        <f t="shared" si="9"/>
        <v>0</v>
      </c>
      <c r="I76" s="58">
        <f t="shared" si="10"/>
        <v>0</v>
      </c>
      <c r="J76" s="59">
        <f>'[8]Mau 06'!J19</f>
        <v>0</v>
      </c>
      <c r="K76" s="59">
        <f>'[8]Mau 06'!K19</f>
        <v>0</v>
      </c>
      <c r="L76" s="59">
        <f>'[8]Mau 06'!L19</f>
        <v>0</v>
      </c>
      <c r="M76" s="59">
        <f>'[8]Mau 06'!M19</f>
        <v>0</v>
      </c>
      <c r="N76" s="59">
        <f>'[8]Mau 06'!N19</f>
        <v>0</v>
      </c>
      <c r="O76" s="59">
        <f>'[8]Mau 06'!O19</f>
        <v>0</v>
      </c>
      <c r="P76" s="59">
        <f>'[8]Mau 06'!P19</f>
        <v>0</v>
      </c>
      <c r="Q76" s="59">
        <f>'[8]Mau 06'!Q19</f>
        <v>0</v>
      </c>
      <c r="R76" s="58">
        <f t="shared" si="4"/>
        <v>0</v>
      </c>
      <c r="S76" s="60">
        <f t="shared" si="11"/>
      </c>
    </row>
    <row r="77" spans="1:19" ht="15" hidden="1">
      <c r="A77" s="67" t="s">
        <v>43</v>
      </c>
      <c r="B77" s="57" t="str">
        <f>'[8]Mau 06'!B20</f>
        <v>Chấp hành viên …</v>
      </c>
      <c r="C77" s="58">
        <f t="shared" si="8"/>
        <v>0</v>
      </c>
      <c r="D77" s="59">
        <f>'[8]Mau 06'!D20</f>
        <v>0</v>
      </c>
      <c r="E77" s="59">
        <f>'[8]Mau 06'!E20</f>
        <v>0</v>
      </c>
      <c r="F77" s="59">
        <f>'[8]Mau 06'!F20</f>
        <v>0</v>
      </c>
      <c r="G77" s="59">
        <f>'[8]Mau 06'!G20</f>
        <v>0</v>
      </c>
      <c r="H77" s="58">
        <f t="shared" si="9"/>
        <v>0</v>
      </c>
      <c r="I77" s="58">
        <f t="shared" si="10"/>
        <v>0</v>
      </c>
      <c r="J77" s="59">
        <f>'[8]Mau 06'!J20</f>
        <v>0</v>
      </c>
      <c r="K77" s="59">
        <f>'[8]Mau 06'!K20</f>
        <v>0</v>
      </c>
      <c r="L77" s="59">
        <f>'[8]Mau 06'!L20</f>
        <v>0</v>
      </c>
      <c r="M77" s="59">
        <f>'[8]Mau 06'!M20</f>
        <v>0</v>
      </c>
      <c r="N77" s="59">
        <f>'[8]Mau 06'!N20</f>
        <v>0</v>
      </c>
      <c r="O77" s="59">
        <f>'[8]Mau 06'!O20</f>
        <v>0</v>
      </c>
      <c r="P77" s="59">
        <f>'[8]Mau 06'!P20</f>
        <v>0</v>
      </c>
      <c r="Q77" s="59">
        <f>'[8]Mau 06'!Q20</f>
        <v>0</v>
      </c>
      <c r="R77" s="58">
        <f aca="true" t="shared" si="16" ref="R77:R123">H77-SUM(J77:K77)</f>
        <v>0</v>
      </c>
      <c r="S77" s="60">
        <f t="shared" si="11"/>
      </c>
    </row>
    <row r="78" spans="1:19" ht="15" hidden="1">
      <c r="A78" s="67" t="s">
        <v>44</v>
      </c>
      <c r="B78" s="57" t="str">
        <f>'[8]Mau 06'!B21</f>
        <v>Chấp hành viên …</v>
      </c>
      <c r="C78" s="58">
        <f t="shared" si="8"/>
        <v>0</v>
      </c>
      <c r="D78" s="59">
        <f>'[8]Mau 06'!D21</f>
        <v>0</v>
      </c>
      <c r="E78" s="59">
        <f>'[8]Mau 06'!E21</f>
        <v>0</v>
      </c>
      <c r="F78" s="59">
        <f>'[8]Mau 06'!F21</f>
        <v>0</v>
      </c>
      <c r="G78" s="59">
        <f>'[8]Mau 06'!G21</f>
        <v>0</v>
      </c>
      <c r="H78" s="58">
        <f t="shared" si="9"/>
        <v>0</v>
      </c>
      <c r="I78" s="58">
        <f t="shared" si="10"/>
        <v>0</v>
      </c>
      <c r="J78" s="59">
        <f>'[8]Mau 06'!J21</f>
        <v>0</v>
      </c>
      <c r="K78" s="59">
        <f>'[8]Mau 06'!K21</f>
        <v>0</v>
      </c>
      <c r="L78" s="59">
        <f>'[8]Mau 06'!L21</f>
        <v>0</v>
      </c>
      <c r="M78" s="59">
        <f>'[8]Mau 06'!M21</f>
        <v>0</v>
      </c>
      <c r="N78" s="59">
        <f>'[8]Mau 06'!N21</f>
        <v>0</v>
      </c>
      <c r="O78" s="59">
        <f>'[8]Mau 06'!O21</f>
        <v>0</v>
      </c>
      <c r="P78" s="59">
        <f>'[8]Mau 06'!P21</f>
        <v>0</v>
      </c>
      <c r="Q78" s="59">
        <f>'[8]Mau 06'!Q21</f>
        <v>0</v>
      </c>
      <c r="R78" s="58">
        <f t="shared" si="16"/>
        <v>0</v>
      </c>
      <c r="S78" s="60">
        <f t="shared" si="11"/>
      </c>
    </row>
    <row r="79" spans="1:19" ht="15" hidden="1">
      <c r="A79" s="67" t="s">
        <v>45</v>
      </c>
      <c r="B79" s="57" t="str">
        <f>'[8]Mau 06'!B22</f>
        <v>Chấp hành viên …</v>
      </c>
      <c r="C79" s="58">
        <f t="shared" si="8"/>
        <v>0</v>
      </c>
      <c r="D79" s="59">
        <f>'[8]Mau 06'!D22</f>
        <v>0</v>
      </c>
      <c r="E79" s="59">
        <f>'[8]Mau 06'!E22</f>
        <v>0</v>
      </c>
      <c r="F79" s="59">
        <f>'[8]Mau 06'!F22</f>
        <v>0</v>
      </c>
      <c r="G79" s="59">
        <f>'[8]Mau 06'!G22</f>
        <v>0</v>
      </c>
      <c r="H79" s="58">
        <f t="shared" si="9"/>
        <v>0</v>
      </c>
      <c r="I79" s="58">
        <f t="shared" si="10"/>
        <v>0</v>
      </c>
      <c r="J79" s="59">
        <f>'[8]Mau 06'!J22</f>
        <v>0</v>
      </c>
      <c r="K79" s="59">
        <f>'[8]Mau 06'!K22</f>
        <v>0</v>
      </c>
      <c r="L79" s="59">
        <f>'[8]Mau 06'!L22</f>
        <v>0</v>
      </c>
      <c r="M79" s="59">
        <f>'[8]Mau 06'!M22</f>
        <v>0</v>
      </c>
      <c r="N79" s="59">
        <f>'[8]Mau 06'!N22</f>
        <v>0</v>
      </c>
      <c r="O79" s="59">
        <f>'[8]Mau 06'!O22</f>
        <v>0</v>
      </c>
      <c r="P79" s="59">
        <f>'[8]Mau 06'!P22</f>
        <v>0</v>
      </c>
      <c r="Q79" s="59">
        <f>'[8]Mau 06'!Q22</f>
        <v>0</v>
      </c>
      <c r="R79" s="58">
        <f t="shared" si="16"/>
        <v>0</v>
      </c>
      <c r="S79" s="60">
        <f t="shared" si="11"/>
      </c>
    </row>
    <row r="80" spans="1:19" ht="27.75" customHeight="1">
      <c r="A80" s="64">
        <v>6</v>
      </c>
      <c r="B80" s="64" t="str">
        <f>'[9]Mau 06'!B12</f>
        <v>Chi cục THADS huyện Triệu Phong</v>
      </c>
      <c r="C80" s="65">
        <f t="shared" si="8"/>
        <v>238</v>
      </c>
      <c r="D80" s="65">
        <f>SUM(D81:D90)</f>
        <v>22</v>
      </c>
      <c r="E80" s="65">
        <f>SUM(E81:E90)</f>
        <v>216</v>
      </c>
      <c r="F80" s="65">
        <f>SUM(F81:F90)</f>
        <v>2</v>
      </c>
      <c r="G80" s="65">
        <f>SUM(G81:G90)</f>
        <v>0</v>
      </c>
      <c r="H80" s="65">
        <f t="shared" si="9"/>
        <v>236</v>
      </c>
      <c r="I80" s="65">
        <f t="shared" si="10"/>
        <v>220</v>
      </c>
      <c r="J80" s="65">
        <f aca="true" t="shared" si="17" ref="J80:Q80">SUM(J81:J90)</f>
        <v>193</v>
      </c>
      <c r="K80" s="65">
        <f t="shared" si="17"/>
        <v>3</v>
      </c>
      <c r="L80" s="65">
        <f t="shared" si="17"/>
        <v>24</v>
      </c>
      <c r="M80" s="65">
        <f t="shared" si="17"/>
        <v>0</v>
      </c>
      <c r="N80" s="65">
        <f t="shared" si="17"/>
        <v>0</v>
      </c>
      <c r="O80" s="65">
        <f t="shared" si="17"/>
        <v>0</v>
      </c>
      <c r="P80" s="65">
        <f t="shared" si="17"/>
        <v>0</v>
      </c>
      <c r="Q80" s="65">
        <f t="shared" si="17"/>
        <v>16</v>
      </c>
      <c r="R80" s="65">
        <f t="shared" si="16"/>
        <v>40</v>
      </c>
      <c r="S80" s="66">
        <f t="shared" si="11"/>
        <v>0.8909090909090909</v>
      </c>
    </row>
    <row r="81" spans="1:19" ht="15">
      <c r="A81" s="67" t="s">
        <v>36</v>
      </c>
      <c r="B81" s="57" t="str">
        <f>'[9]Mau 06'!B13</f>
        <v>Nguyễn Trình</v>
      </c>
      <c r="C81" s="58">
        <f t="shared" si="8"/>
        <v>82</v>
      </c>
      <c r="D81" s="59">
        <f>'[9]Mau 06'!D13</f>
        <v>10</v>
      </c>
      <c r="E81" s="59">
        <f>'[9]Mau 06'!E13</f>
        <v>72</v>
      </c>
      <c r="F81" s="59">
        <f>'[9]Mau 06'!F13</f>
        <v>0</v>
      </c>
      <c r="G81" s="59">
        <f>'[9]Mau 06'!G13</f>
        <v>0</v>
      </c>
      <c r="H81" s="58">
        <f t="shared" si="9"/>
        <v>82</v>
      </c>
      <c r="I81" s="58">
        <f t="shared" si="10"/>
        <v>78</v>
      </c>
      <c r="J81" s="59">
        <f>'[9]Mau 06'!J13</f>
        <v>73</v>
      </c>
      <c r="K81" s="59">
        <f>'[9]Mau 06'!K13</f>
        <v>1</v>
      </c>
      <c r="L81" s="59">
        <f>'[9]Mau 06'!L13</f>
        <v>4</v>
      </c>
      <c r="M81" s="59">
        <f>'[9]Mau 06'!M13</f>
        <v>0</v>
      </c>
      <c r="N81" s="59">
        <f>'[9]Mau 06'!N13</f>
        <v>0</v>
      </c>
      <c r="O81" s="59">
        <f>'[9]Mau 06'!O13</f>
        <v>0</v>
      </c>
      <c r="P81" s="59">
        <f>'[9]Mau 06'!P13</f>
        <v>0</v>
      </c>
      <c r="Q81" s="59">
        <f>'[9]Mau 06'!Q13</f>
        <v>4</v>
      </c>
      <c r="R81" s="58">
        <f t="shared" si="16"/>
        <v>8</v>
      </c>
      <c r="S81" s="60">
        <f t="shared" si="11"/>
        <v>0.9487179487179487</v>
      </c>
    </row>
    <row r="82" spans="1:19" ht="15">
      <c r="A82" s="67" t="s">
        <v>37</v>
      </c>
      <c r="B82" s="57" t="str">
        <f>'[9]Mau 06'!B14</f>
        <v>Nguyễn Quốc Hùng</v>
      </c>
      <c r="C82" s="58">
        <f t="shared" si="8"/>
        <v>66</v>
      </c>
      <c r="D82" s="59">
        <f>'[9]Mau 06'!D14</f>
        <v>6</v>
      </c>
      <c r="E82" s="59">
        <f>'[9]Mau 06'!E14</f>
        <v>60</v>
      </c>
      <c r="F82" s="59">
        <f>'[9]Mau 06'!F14</f>
        <v>1</v>
      </c>
      <c r="G82" s="59">
        <f>'[9]Mau 06'!G14</f>
        <v>0</v>
      </c>
      <c r="H82" s="58">
        <f t="shared" si="9"/>
        <v>65</v>
      </c>
      <c r="I82" s="58">
        <f t="shared" si="10"/>
        <v>61</v>
      </c>
      <c r="J82" s="59">
        <f>'[9]Mau 06'!J14</f>
        <v>59</v>
      </c>
      <c r="K82" s="59">
        <f>'[9]Mau 06'!K14</f>
        <v>2</v>
      </c>
      <c r="L82" s="59">
        <f>'[9]Mau 06'!L14</f>
        <v>0</v>
      </c>
      <c r="M82" s="59">
        <f>'[9]Mau 06'!M14</f>
        <v>0</v>
      </c>
      <c r="N82" s="59">
        <f>'[9]Mau 06'!N14</f>
        <v>0</v>
      </c>
      <c r="O82" s="59">
        <f>'[9]Mau 06'!O14</f>
        <v>0</v>
      </c>
      <c r="P82" s="59">
        <f>'[9]Mau 06'!P14</f>
        <v>0</v>
      </c>
      <c r="Q82" s="59">
        <f>'[9]Mau 06'!Q14</f>
        <v>4</v>
      </c>
      <c r="R82" s="58">
        <f t="shared" si="16"/>
        <v>4</v>
      </c>
      <c r="S82" s="60">
        <f t="shared" si="11"/>
        <v>1</v>
      </c>
    </row>
    <row r="83" spans="1:19" ht="15">
      <c r="A83" s="67" t="s">
        <v>38</v>
      </c>
      <c r="B83" s="57" t="str">
        <f>'[9]Mau 06'!B15</f>
        <v>Trần Thị Sen</v>
      </c>
      <c r="C83" s="58">
        <f t="shared" si="8"/>
        <v>65</v>
      </c>
      <c r="D83" s="59">
        <f>'[9]Mau 06'!D15</f>
        <v>6</v>
      </c>
      <c r="E83" s="59">
        <f>'[9]Mau 06'!E15</f>
        <v>59</v>
      </c>
      <c r="F83" s="59">
        <f>'[9]Mau 06'!F15</f>
        <v>1</v>
      </c>
      <c r="G83" s="59">
        <f>'[9]Mau 06'!G15</f>
        <v>0</v>
      </c>
      <c r="H83" s="58">
        <f t="shared" si="9"/>
        <v>64</v>
      </c>
      <c r="I83" s="58">
        <f t="shared" si="10"/>
        <v>56</v>
      </c>
      <c r="J83" s="59">
        <f>'[9]Mau 06'!J15</f>
        <v>42</v>
      </c>
      <c r="K83" s="59">
        <f>'[9]Mau 06'!K15</f>
        <v>0</v>
      </c>
      <c r="L83" s="59">
        <f>'[9]Mau 06'!L15</f>
        <v>14</v>
      </c>
      <c r="M83" s="59">
        <f>'[9]Mau 06'!M15</f>
        <v>0</v>
      </c>
      <c r="N83" s="59">
        <f>'[9]Mau 06'!N15</f>
        <v>0</v>
      </c>
      <c r="O83" s="59">
        <f>'[9]Mau 06'!O15</f>
        <v>0</v>
      </c>
      <c r="P83" s="59">
        <f>'[9]Mau 06'!P15</f>
        <v>0</v>
      </c>
      <c r="Q83" s="59">
        <f>'[9]Mau 06'!Q15</f>
        <v>8</v>
      </c>
      <c r="R83" s="58">
        <f t="shared" si="16"/>
        <v>22</v>
      </c>
      <c r="S83" s="60">
        <f t="shared" si="11"/>
        <v>0.75</v>
      </c>
    </row>
    <row r="84" spans="1:19" ht="15">
      <c r="A84" s="67" t="s">
        <v>39</v>
      </c>
      <c r="B84" s="57" t="str">
        <f>'[9]Mau 06'!B16</f>
        <v>Nguyễn Thị Miền</v>
      </c>
      <c r="C84" s="58">
        <f t="shared" si="8"/>
        <v>25</v>
      </c>
      <c r="D84" s="59">
        <f>'[9]Mau 06'!D16</f>
        <v>0</v>
      </c>
      <c r="E84" s="59">
        <f>'[9]Mau 06'!E16</f>
        <v>25</v>
      </c>
      <c r="F84" s="59">
        <f>'[9]Mau 06'!F16</f>
        <v>0</v>
      </c>
      <c r="G84" s="59">
        <f>'[9]Mau 06'!G16</f>
        <v>0</v>
      </c>
      <c r="H84" s="58">
        <f t="shared" si="9"/>
        <v>25</v>
      </c>
      <c r="I84" s="58">
        <f t="shared" si="10"/>
        <v>25</v>
      </c>
      <c r="J84" s="59">
        <f>'[9]Mau 06'!J16</f>
        <v>19</v>
      </c>
      <c r="K84" s="59">
        <f>'[9]Mau 06'!K16</f>
        <v>0</v>
      </c>
      <c r="L84" s="59">
        <f>'[9]Mau 06'!L16</f>
        <v>6</v>
      </c>
      <c r="M84" s="59">
        <f>'[9]Mau 06'!M16</f>
        <v>0</v>
      </c>
      <c r="N84" s="59">
        <f>'[9]Mau 06'!N16</f>
        <v>0</v>
      </c>
      <c r="O84" s="59">
        <f>'[9]Mau 06'!O16</f>
        <v>0</v>
      </c>
      <c r="P84" s="59">
        <f>'[9]Mau 06'!P16</f>
        <v>0</v>
      </c>
      <c r="Q84" s="59">
        <f>'[9]Mau 06'!Q16</f>
        <v>0</v>
      </c>
      <c r="R84" s="58">
        <f t="shared" si="16"/>
        <v>6</v>
      </c>
      <c r="S84" s="60">
        <f t="shared" si="11"/>
        <v>0.76</v>
      </c>
    </row>
    <row r="85" spans="1:19" ht="15" hidden="1">
      <c r="A85" s="67" t="s">
        <v>40</v>
      </c>
      <c r="B85" s="57" t="str">
        <f>'[9]Mau 06'!B17</f>
        <v>Chấp hành viên …</v>
      </c>
      <c r="C85" s="58">
        <f t="shared" si="8"/>
        <v>0</v>
      </c>
      <c r="D85" s="59">
        <f>'[9]Mau 06'!D17</f>
        <v>0</v>
      </c>
      <c r="E85" s="59">
        <f>'[9]Mau 06'!E17</f>
        <v>0</v>
      </c>
      <c r="F85" s="59">
        <f>'[9]Mau 06'!F17</f>
        <v>0</v>
      </c>
      <c r="G85" s="59">
        <f>'[9]Mau 06'!G17</f>
        <v>0</v>
      </c>
      <c r="H85" s="58">
        <f t="shared" si="9"/>
        <v>0</v>
      </c>
      <c r="I85" s="58">
        <f t="shared" si="10"/>
        <v>0</v>
      </c>
      <c r="J85" s="59">
        <f>'[9]Mau 06'!J17</f>
        <v>0</v>
      </c>
      <c r="K85" s="59">
        <f>'[9]Mau 06'!K17</f>
        <v>0</v>
      </c>
      <c r="L85" s="59">
        <f>'[9]Mau 06'!L17</f>
        <v>0</v>
      </c>
      <c r="M85" s="59">
        <f>'[9]Mau 06'!M17</f>
        <v>0</v>
      </c>
      <c r="N85" s="59">
        <f>'[9]Mau 06'!N17</f>
        <v>0</v>
      </c>
      <c r="O85" s="59">
        <f>'[9]Mau 06'!O17</f>
        <v>0</v>
      </c>
      <c r="P85" s="59">
        <f>'[9]Mau 06'!P17</f>
        <v>0</v>
      </c>
      <c r="Q85" s="59">
        <f>'[9]Mau 06'!Q17</f>
        <v>0</v>
      </c>
      <c r="R85" s="58">
        <f t="shared" si="16"/>
        <v>0</v>
      </c>
      <c r="S85" s="60">
        <f t="shared" si="11"/>
      </c>
    </row>
    <row r="86" spans="1:19" ht="15" hidden="1">
      <c r="A86" s="67" t="s">
        <v>41</v>
      </c>
      <c r="B86" s="57" t="str">
        <f>'[9]Mau 06'!B18</f>
        <v>Chấp hành viên …</v>
      </c>
      <c r="C86" s="58">
        <f t="shared" si="8"/>
        <v>0</v>
      </c>
      <c r="D86" s="59">
        <f>'[9]Mau 06'!D18</f>
        <v>0</v>
      </c>
      <c r="E86" s="59">
        <f>'[9]Mau 06'!E18</f>
        <v>0</v>
      </c>
      <c r="F86" s="59">
        <f>'[9]Mau 06'!F18</f>
        <v>0</v>
      </c>
      <c r="G86" s="59">
        <f>'[9]Mau 06'!G18</f>
        <v>0</v>
      </c>
      <c r="H86" s="58">
        <f t="shared" si="9"/>
        <v>0</v>
      </c>
      <c r="I86" s="58">
        <f t="shared" si="10"/>
        <v>0</v>
      </c>
      <c r="J86" s="59">
        <f>'[9]Mau 06'!J18</f>
        <v>0</v>
      </c>
      <c r="K86" s="59">
        <f>'[9]Mau 06'!K18</f>
        <v>0</v>
      </c>
      <c r="L86" s="59">
        <f>'[9]Mau 06'!L18</f>
        <v>0</v>
      </c>
      <c r="M86" s="59">
        <f>'[9]Mau 06'!M18</f>
        <v>0</v>
      </c>
      <c r="N86" s="59">
        <f>'[9]Mau 06'!N18</f>
        <v>0</v>
      </c>
      <c r="O86" s="59">
        <f>'[9]Mau 06'!O18</f>
        <v>0</v>
      </c>
      <c r="P86" s="59">
        <f>'[9]Mau 06'!P18</f>
        <v>0</v>
      </c>
      <c r="Q86" s="59">
        <f>'[9]Mau 06'!Q18</f>
        <v>0</v>
      </c>
      <c r="R86" s="58">
        <f t="shared" si="16"/>
        <v>0</v>
      </c>
      <c r="S86" s="60">
        <f t="shared" si="11"/>
      </c>
    </row>
    <row r="87" spans="1:19" ht="15" hidden="1">
      <c r="A87" s="67" t="s">
        <v>42</v>
      </c>
      <c r="B87" s="57" t="str">
        <f>'[9]Mau 06'!B19</f>
        <v>Chấp hành viên …</v>
      </c>
      <c r="C87" s="58">
        <f t="shared" si="8"/>
        <v>0</v>
      </c>
      <c r="D87" s="59">
        <f>'[9]Mau 06'!D19</f>
        <v>0</v>
      </c>
      <c r="E87" s="59">
        <f>'[9]Mau 06'!E19</f>
        <v>0</v>
      </c>
      <c r="F87" s="59">
        <f>'[9]Mau 06'!F19</f>
        <v>0</v>
      </c>
      <c r="G87" s="59">
        <f>'[9]Mau 06'!G19</f>
        <v>0</v>
      </c>
      <c r="H87" s="58">
        <f t="shared" si="9"/>
        <v>0</v>
      </c>
      <c r="I87" s="58">
        <f t="shared" si="10"/>
        <v>0</v>
      </c>
      <c r="J87" s="59">
        <f>'[9]Mau 06'!J19</f>
        <v>0</v>
      </c>
      <c r="K87" s="59">
        <f>'[9]Mau 06'!K19</f>
        <v>0</v>
      </c>
      <c r="L87" s="59">
        <f>'[9]Mau 06'!L19</f>
        <v>0</v>
      </c>
      <c r="M87" s="59">
        <f>'[9]Mau 06'!M19</f>
        <v>0</v>
      </c>
      <c r="N87" s="59">
        <f>'[9]Mau 06'!N19</f>
        <v>0</v>
      </c>
      <c r="O87" s="59">
        <f>'[9]Mau 06'!O19</f>
        <v>0</v>
      </c>
      <c r="P87" s="59">
        <f>'[9]Mau 06'!P19</f>
        <v>0</v>
      </c>
      <c r="Q87" s="59">
        <f>'[9]Mau 06'!Q19</f>
        <v>0</v>
      </c>
      <c r="R87" s="58">
        <f t="shared" si="16"/>
        <v>0</v>
      </c>
      <c r="S87" s="60">
        <f t="shared" si="11"/>
      </c>
    </row>
    <row r="88" spans="1:19" ht="15" hidden="1">
      <c r="A88" s="67" t="s">
        <v>43</v>
      </c>
      <c r="B88" s="57" t="str">
        <f>'[9]Mau 06'!B20</f>
        <v>Chấp hành viên …</v>
      </c>
      <c r="C88" s="58">
        <f t="shared" si="8"/>
        <v>0</v>
      </c>
      <c r="D88" s="59">
        <f>'[9]Mau 06'!D20</f>
        <v>0</v>
      </c>
      <c r="E88" s="59">
        <f>'[9]Mau 06'!E20</f>
        <v>0</v>
      </c>
      <c r="F88" s="59">
        <f>'[9]Mau 06'!F20</f>
        <v>0</v>
      </c>
      <c r="G88" s="59">
        <f>'[9]Mau 06'!G20</f>
        <v>0</v>
      </c>
      <c r="H88" s="58">
        <f t="shared" si="9"/>
        <v>0</v>
      </c>
      <c r="I88" s="58">
        <f t="shared" si="10"/>
        <v>0</v>
      </c>
      <c r="J88" s="59">
        <f>'[9]Mau 06'!J20</f>
        <v>0</v>
      </c>
      <c r="K88" s="59">
        <f>'[9]Mau 06'!K20</f>
        <v>0</v>
      </c>
      <c r="L88" s="59">
        <f>'[9]Mau 06'!L20</f>
        <v>0</v>
      </c>
      <c r="M88" s="59">
        <f>'[9]Mau 06'!M20</f>
        <v>0</v>
      </c>
      <c r="N88" s="59">
        <f>'[9]Mau 06'!N20</f>
        <v>0</v>
      </c>
      <c r="O88" s="59">
        <f>'[9]Mau 06'!O20</f>
        <v>0</v>
      </c>
      <c r="P88" s="59">
        <f>'[9]Mau 06'!P20</f>
        <v>0</v>
      </c>
      <c r="Q88" s="59">
        <f>'[9]Mau 06'!Q20</f>
        <v>0</v>
      </c>
      <c r="R88" s="58">
        <f t="shared" si="16"/>
        <v>0</v>
      </c>
      <c r="S88" s="60">
        <f t="shared" si="11"/>
      </c>
    </row>
    <row r="89" spans="1:19" ht="15" hidden="1">
      <c r="A89" s="67" t="s">
        <v>44</v>
      </c>
      <c r="B89" s="57" t="str">
        <f>'[9]Mau 06'!B21</f>
        <v>Chấp hành viên …</v>
      </c>
      <c r="C89" s="58">
        <f t="shared" si="8"/>
        <v>0</v>
      </c>
      <c r="D89" s="59">
        <f>'[9]Mau 06'!D21</f>
        <v>0</v>
      </c>
      <c r="E89" s="59">
        <f>'[9]Mau 06'!E21</f>
        <v>0</v>
      </c>
      <c r="F89" s="59">
        <f>'[9]Mau 06'!F21</f>
        <v>0</v>
      </c>
      <c r="G89" s="59">
        <f>'[9]Mau 06'!G21</f>
        <v>0</v>
      </c>
      <c r="H89" s="58">
        <f t="shared" si="9"/>
        <v>0</v>
      </c>
      <c r="I89" s="58">
        <f t="shared" si="10"/>
        <v>0</v>
      </c>
      <c r="J89" s="59">
        <f>'[9]Mau 06'!J21</f>
        <v>0</v>
      </c>
      <c r="K89" s="59">
        <f>'[9]Mau 06'!K21</f>
        <v>0</v>
      </c>
      <c r="L89" s="59">
        <f>'[9]Mau 06'!L21</f>
        <v>0</v>
      </c>
      <c r="M89" s="59">
        <f>'[9]Mau 06'!M21</f>
        <v>0</v>
      </c>
      <c r="N89" s="59">
        <f>'[9]Mau 06'!N21</f>
        <v>0</v>
      </c>
      <c r="O89" s="59">
        <f>'[9]Mau 06'!O21</f>
        <v>0</v>
      </c>
      <c r="P89" s="59">
        <f>'[9]Mau 06'!P21</f>
        <v>0</v>
      </c>
      <c r="Q89" s="59">
        <f>'[9]Mau 06'!Q21</f>
        <v>0</v>
      </c>
      <c r="R89" s="58">
        <f t="shared" si="16"/>
        <v>0</v>
      </c>
      <c r="S89" s="60">
        <f t="shared" si="11"/>
      </c>
    </row>
    <row r="90" spans="1:19" ht="15" hidden="1">
      <c r="A90" s="67" t="s">
        <v>45</v>
      </c>
      <c r="B90" s="57" t="str">
        <f>'[9]Mau 06'!B22</f>
        <v>Chấp hành viên …</v>
      </c>
      <c r="C90" s="58">
        <f t="shared" si="8"/>
        <v>0</v>
      </c>
      <c r="D90" s="59">
        <f>'[9]Mau 06'!D22</f>
        <v>0</v>
      </c>
      <c r="E90" s="59">
        <f>'[9]Mau 06'!E22</f>
        <v>0</v>
      </c>
      <c r="F90" s="59">
        <f>'[9]Mau 06'!F22</f>
        <v>0</v>
      </c>
      <c r="G90" s="59">
        <f>'[9]Mau 06'!G22</f>
        <v>0</v>
      </c>
      <c r="H90" s="58">
        <f t="shared" si="9"/>
        <v>0</v>
      </c>
      <c r="I90" s="58">
        <f t="shared" si="10"/>
        <v>0</v>
      </c>
      <c r="J90" s="59">
        <f>'[9]Mau 06'!J22</f>
        <v>0</v>
      </c>
      <c r="K90" s="59">
        <f>'[9]Mau 06'!K22</f>
        <v>0</v>
      </c>
      <c r="L90" s="59">
        <f>'[9]Mau 06'!L22</f>
        <v>0</v>
      </c>
      <c r="M90" s="59">
        <f>'[9]Mau 06'!M22</f>
        <v>0</v>
      </c>
      <c r="N90" s="59">
        <f>'[9]Mau 06'!N22</f>
        <v>0</v>
      </c>
      <c r="O90" s="59">
        <f>'[9]Mau 06'!O22</f>
        <v>0</v>
      </c>
      <c r="P90" s="59">
        <f>'[9]Mau 06'!P22</f>
        <v>0</v>
      </c>
      <c r="Q90" s="59">
        <f>'[9]Mau 06'!Q22</f>
        <v>0</v>
      </c>
      <c r="R90" s="58">
        <f t="shared" si="16"/>
        <v>0</v>
      </c>
      <c r="S90" s="60">
        <f t="shared" si="11"/>
      </c>
    </row>
    <row r="91" spans="1:19" ht="15">
      <c r="A91" s="64">
        <v>7</v>
      </c>
      <c r="B91" s="64" t="str">
        <f>'[10]Mau 06'!B12</f>
        <v>Chi cục THADS huyện Cam Lộ</v>
      </c>
      <c r="C91" s="65">
        <f t="shared" si="8"/>
        <v>329</v>
      </c>
      <c r="D91" s="65">
        <f>SUM(D92:D101)</f>
        <v>30</v>
      </c>
      <c r="E91" s="65">
        <f>SUM(E92:E101)</f>
        <v>299</v>
      </c>
      <c r="F91" s="65">
        <f>SUM(F92:F101)</f>
        <v>4</v>
      </c>
      <c r="G91" s="65">
        <f>SUM(G92:G101)</f>
        <v>0</v>
      </c>
      <c r="H91" s="65">
        <f t="shared" si="9"/>
        <v>325</v>
      </c>
      <c r="I91" s="65">
        <f t="shared" si="10"/>
        <v>306</v>
      </c>
      <c r="J91" s="65">
        <f aca="true" t="shared" si="18" ref="J91:Q91">SUM(J92:J101)</f>
        <v>274</v>
      </c>
      <c r="K91" s="65">
        <f t="shared" si="18"/>
        <v>3</v>
      </c>
      <c r="L91" s="65">
        <f t="shared" si="18"/>
        <v>24</v>
      </c>
      <c r="M91" s="65">
        <f t="shared" si="18"/>
        <v>4</v>
      </c>
      <c r="N91" s="65">
        <f t="shared" si="18"/>
        <v>1</v>
      </c>
      <c r="O91" s="65">
        <f t="shared" si="18"/>
        <v>0</v>
      </c>
      <c r="P91" s="65">
        <f t="shared" si="18"/>
        <v>0</v>
      </c>
      <c r="Q91" s="65">
        <f t="shared" si="18"/>
        <v>19</v>
      </c>
      <c r="R91" s="65">
        <f t="shared" si="16"/>
        <v>48</v>
      </c>
      <c r="S91" s="66">
        <f t="shared" si="11"/>
        <v>0.9052287581699346</v>
      </c>
    </row>
    <row r="92" spans="1:19" ht="15">
      <c r="A92" s="67" t="s">
        <v>36</v>
      </c>
      <c r="B92" s="57" t="str">
        <f>'[10]Mau 06'!B13</f>
        <v>Phạm Vũ Ngọc Minh</v>
      </c>
      <c r="C92" s="58">
        <f aca="true" t="shared" si="19" ref="C92:C123">IF(SUM(D92:E92)=SUM(F92:H92),SUM(D92:E92),"Kiểm tra lại")</f>
        <v>123</v>
      </c>
      <c r="D92" s="59">
        <f>'[10]Mau 06'!D13</f>
        <v>10</v>
      </c>
      <c r="E92" s="59">
        <f>'[10]Mau 06'!E13</f>
        <v>113</v>
      </c>
      <c r="F92" s="59">
        <f>'[10]Mau 06'!F13</f>
        <v>2</v>
      </c>
      <c r="G92" s="59">
        <f>'[10]Mau 06'!G13</f>
        <v>0</v>
      </c>
      <c r="H92" s="58">
        <f aca="true" t="shared" si="20" ref="H92:H123">SUM(I92,Q92)</f>
        <v>121</v>
      </c>
      <c r="I92" s="58">
        <f aca="true" t="shared" si="21" ref="I92:I123">SUM(J92:P92)</f>
        <v>118</v>
      </c>
      <c r="J92" s="59">
        <f>'[10]Mau 06'!J13</f>
        <v>112</v>
      </c>
      <c r="K92" s="59">
        <f>'[10]Mau 06'!K13</f>
        <v>0</v>
      </c>
      <c r="L92" s="59">
        <f>'[10]Mau 06'!L13</f>
        <v>3</v>
      </c>
      <c r="M92" s="59">
        <f>'[10]Mau 06'!M13</f>
        <v>3</v>
      </c>
      <c r="N92" s="59">
        <f>'[10]Mau 06'!N13</f>
        <v>0</v>
      </c>
      <c r="O92" s="59">
        <f>'[10]Mau 06'!O13</f>
        <v>0</v>
      </c>
      <c r="P92" s="59">
        <f>'[10]Mau 06'!P13</f>
        <v>0</v>
      </c>
      <c r="Q92" s="59">
        <f>'[10]Mau 06'!Q13</f>
        <v>3</v>
      </c>
      <c r="R92" s="58">
        <f t="shared" si="16"/>
        <v>9</v>
      </c>
      <c r="S92" s="60">
        <f aca="true" t="shared" si="22" ref="S92:S123">IF(I92&gt;0,SUM(J92:K92)/I92,"")</f>
        <v>0.9491525423728814</v>
      </c>
    </row>
    <row r="93" spans="1:19" ht="15">
      <c r="A93" s="67" t="s">
        <v>37</v>
      </c>
      <c r="B93" s="57" t="str">
        <f>'[10]Mau 06'!B14</f>
        <v>Hoàng Thị Kim Anh</v>
      </c>
      <c r="C93" s="58">
        <f t="shared" si="19"/>
        <v>71</v>
      </c>
      <c r="D93" s="59">
        <f>'[10]Mau 06'!D14</f>
        <v>6</v>
      </c>
      <c r="E93" s="59">
        <f>'[10]Mau 06'!E14</f>
        <v>65</v>
      </c>
      <c r="F93" s="59">
        <f>'[10]Mau 06'!F14</f>
        <v>2</v>
      </c>
      <c r="G93" s="59">
        <f>'[10]Mau 06'!G14</f>
        <v>0</v>
      </c>
      <c r="H93" s="58">
        <f t="shared" si="20"/>
        <v>69</v>
      </c>
      <c r="I93" s="58">
        <f t="shared" si="21"/>
        <v>65</v>
      </c>
      <c r="J93" s="59">
        <f>'[10]Mau 06'!J14</f>
        <v>63</v>
      </c>
      <c r="K93" s="59">
        <f>'[10]Mau 06'!K14</f>
        <v>1</v>
      </c>
      <c r="L93" s="59">
        <f>'[10]Mau 06'!L14</f>
        <v>1</v>
      </c>
      <c r="M93" s="59">
        <f>'[10]Mau 06'!M14</f>
        <v>0</v>
      </c>
      <c r="N93" s="59">
        <f>'[10]Mau 06'!N14</f>
        <v>0</v>
      </c>
      <c r="O93" s="59">
        <f>'[10]Mau 06'!O14</f>
        <v>0</v>
      </c>
      <c r="P93" s="59">
        <f>'[10]Mau 06'!P14</f>
        <v>0</v>
      </c>
      <c r="Q93" s="59">
        <f>'[10]Mau 06'!Q14</f>
        <v>4</v>
      </c>
      <c r="R93" s="58">
        <f t="shared" si="16"/>
        <v>5</v>
      </c>
      <c r="S93" s="60">
        <f t="shared" si="22"/>
        <v>0.9846153846153847</v>
      </c>
    </row>
    <row r="94" spans="1:19" ht="15">
      <c r="A94" s="67" t="s">
        <v>38</v>
      </c>
      <c r="B94" s="57" t="str">
        <f>'[10]Mau 06'!B15</f>
        <v>Nguyễn Thị Phượng</v>
      </c>
      <c r="C94" s="58">
        <f t="shared" si="19"/>
        <v>135</v>
      </c>
      <c r="D94" s="59">
        <f>'[10]Mau 06'!D15</f>
        <v>14</v>
      </c>
      <c r="E94" s="59">
        <f>'[10]Mau 06'!E15</f>
        <v>121</v>
      </c>
      <c r="F94" s="59">
        <f>'[10]Mau 06'!F15</f>
        <v>0</v>
      </c>
      <c r="G94" s="59">
        <f>'[10]Mau 06'!G15</f>
        <v>0</v>
      </c>
      <c r="H94" s="58">
        <f t="shared" si="20"/>
        <v>135</v>
      </c>
      <c r="I94" s="58">
        <f t="shared" si="21"/>
        <v>123</v>
      </c>
      <c r="J94" s="59">
        <f>'[10]Mau 06'!J15</f>
        <v>99</v>
      </c>
      <c r="K94" s="59">
        <f>'[10]Mau 06'!K15</f>
        <v>2</v>
      </c>
      <c r="L94" s="59">
        <f>'[10]Mau 06'!L15</f>
        <v>20</v>
      </c>
      <c r="M94" s="59">
        <f>'[10]Mau 06'!M15</f>
        <v>1</v>
      </c>
      <c r="N94" s="59">
        <f>'[10]Mau 06'!N15</f>
        <v>1</v>
      </c>
      <c r="O94" s="59">
        <f>'[10]Mau 06'!O15</f>
        <v>0</v>
      </c>
      <c r="P94" s="59">
        <f>'[10]Mau 06'!P15</f>
        <v>0</v>
      </c>
      <c r="Q94" s="59">
        <f>'[10]Mau 06'!Q15</f>
        <v>12</v>
      </c>
      <c r="R94" s="58">
        <f t="shared" si="16"/>
        <v>34</v>
      </c>
      <c r="S94" s="60">
        <f t="shared" si="22"/>
        <v>0.8211382113821138</v>
      </c>
    </row>
    <row r="95" spans="1:19" ht="15" hidden="1">
      <c r="A95" s="67" t="s">
        <v>39</v>
      </c>
      <c r="B95" s="57" t="str">
        <f>'[10]Mau 06'!B16</f>
        <v>Chấp hành viên …</v>
      </c>
      <c r="C95" s="58">
        <f t="shared" si="19"/>
        <v>0</v>
      </c>
      <c r="D95" s="59">
        <f>'[10]Mau 06'!D16</f>
        <v>0</v>
      </c>
      <c r="E95" s="59">
        <f>'[10]Mau 06'!E16</f>
        <v>0</v>
      </c>
      <c r="F95" s="59">
        <f>'[10]Mau 06'!F16</f>
        <v>0</v>
      </c>
      <c r="G95" s="59">
        <f>'[10]Mau 06'!G16</f>
        <v>0</v>
      </c>
      <c r="H95" s="58">
        <f t="shared" si="20"/>
        <v>0</v>
      </c>
      <c r="I95" s="58">
        <f t="shared" si="21"/>
        <v>0</v>
      </c>
      <c r="J95" s="59">
        <f>'[10]Mau 06'!J16</f>
        <v>0</v>
      </c>
      <c r="K95" s="59">
        <f>'[10]Mau 06'!K16</f>
        <v>0</v>
      </c>
      <c r="L95" s="59">
        <f>'[10]Mau 06'!L16</f>
        <v>0</v>
      </c>
      <c r="M95" s="59">
        <f>'[10]Mau 06'!M16</f>
        <v>0</v>
      </c>
      <c r="N95" s="59">
        <f>'[10]Mau 06'!N16</f>
        <v>0</v>
      </c>
      <c r="O95" s="59">
        <f>'[10]Mau 06'!O16</f>
        <v>0</v>
      </c>
      <c r="P95" s="59">
        <f>'[10]Mau 06'!P16</f>
        <v>0</v>
      </c>
      <c r="Q95" s="59">
        <f>'[10]Mau 06'!Q16</f>
        <v>0</v>
      </c>
      <c r="R95" s="58">
        <f t="shared" si="16"/>
        <v>0</v>
      </c>
      <c r="S95" s="60">
        <f t="shared" si="22"/>
      </c>
    </row>
    <row r="96" spans="1:19" ht="15" hidden="1">
      <c r="A96" s="67" t="s">
        <v>40</v>
      </c>
      <c r="B96" s="57" t="str">
        <f>'[10]Mau 06'!B17</f>
        <v>Chấp hành viên …</v>
      </c>
      <c r="C96" s="58">
        <f t="shared" si="19"/>
        <v>0</v>
      </c>
      <c r="D96" s="59">
        <f>'[10]Mau 06'!D17</f>
        <v>0</v>
      </c>
      <c r="E96" s="59">
        <f>'[10]Mau 06'!E17</f>
        <v>0</v>
      </c>
      <c r="F96" s="59">
        <f>'[10]Mau 06'!F17</f>
        <v>0</v>
      </c>
      <c r="G96" s="59">
        <f>'[10]Mau 06'!G17</f>
        <v>0</v>
      </c>
      <c r="H96" s="58">
        <f t="shared" si="20"/>
        <v>0</v>
      </c>
      <c r="I96" s="58">
        <f t="shared" si="21"/>
        <v>0</v>
      </c>
      <c r="J96" s="59">
        <f>'[10]Mau 06'!J17</f>
        <v>0</v>
      </c>
      <c r="K96" s="59">
        <f>'[10]Mau 06'!K17</f>
        <v>0</v>
      </c>
      <c r="L96" s="59">
        <f>'[10]Mau 06'!L17</f>
        <v>0</v>
      </c>
      <c r="M96" s="59">
        <f>'[10]Mau 06'!M17</f>
        <v>0</v>
      </c>
      <c r="N96" s="59">
        <f>'[10]Mau 06'!N17</f>
        <v>0</v>
      </c>
      <c r="O96" s="59">
        <f>'[10]Mau 06'!O17</f>
        <v>0</v>
      </c>
      <c r="P96" s="59">
        <f>'[10]Mau 06'!P17</f>
        <v>0</v>
      </c>
      <c r="Q96" s="59">
        <f>'[10]Mau 06'!Q17</f>
        <v>0</v>
      </c>
      <c r="R96" s="58">
        <f t="shared" si="16"/>
        <v>0</v>
      </c>
      <c r="S96" s="60">
        <f t="shared" si="22"/>
      </c>
    </row>
    <row r="97" spans="1:19" ht="15" hidden="1">
      <c r="A97" s="67" t="s">
        <v>41</v>
      </c>
      <c r="B97" s="57" t="str">
        <f>'[10]Mau 06'!B18</f>
        <v>Chấp hành viên …</v>
      </c>
      <c r="C97" s="58">
        <f t="shared" si="19"/>
        <v>0</v>
      </c>
      <c r="D97" s="59">
        <f>'[10]Mau 06'!D18</f>
        <v>0</v>
      </c>
      <c r="E97" s="59">
        <f>'[10]Mau 06'!E18</f>
        <v>0</v>
      </c>
      <c r="F97" s="59">
        <f>'[10]Mau 06'!F18</f>
        <v>0</v>
      </c>
      <c r="G97" s="59">
        <f>'[10]Mau 06'!G18</f>
        <v>0</v>
      </c>
      <c r="H97" s="58">
        <f t="shared" si="20"/>
        <v>0</v>
      </c>
      <c r="I97" s="58">
        <f t="shared" si="21"/>
        <v>0</v>
      </c>
      <c r="J97" s="59">
        <f>'[10]Mau 06'!J18</f>
        <v>0</v>
      </c>
      <c r="K97" s="59">
        <f>'[10]Mau 06'!K18</f>
        <v>0</v>
      </c>
      <c r="L97" s="59">
        <f>'[10]Mau 06'!L18</f>
        <v>0</v>
      </c>
      <c r="M97" s="59">
        <f>'[10]Mau 06'!M18</f>
        <v>0</v>
      </c>
      <c r="N97" s="59">
        <f>'[10]Mau 06'!N18</f>
        <v>0</v>
      </c>
      <c r="O97" s="59">
        <f>'[10]Mau 06'!O18</f>
        <v>0</v>
      </c>
      <c r="P97" s="59">
        <f>'[10]Mau 06'!P18</f>
        <v>0</v>
      </c>
      <c r="Q97" s="59">
        <f>'[10]Mau 06'!Q18</f>
        <v>0</v>
      </c>
      <c r="R97" s="58">
        <f t="shared" si="16"/>
        <v>0</v>
      </c>
      <c r="S97" s="60">
        <f t="shared" si="22"/>
      </c>
    </row>
    <row r="98" spans="1:19" ht="15" hidden="1">
      <c r="A98" s="67" t="s">
        <v>42</v>
      </c>
      <c r="B98" s="57" t="str">
        <f>'[10]Mau 06'!B19</f>
        <v>Chấp hành viên …</v>
      </c>
      <c r="C98" s="58">
        <f t="shared" si="19"/>
        <v>0</v>
      </c>
      <c r="D98" s="59">
        <f>'[10]Mau 06'!D19</f>
        <v>0</v>
      </c>
      <c r="E98" s="59">
        <f>'[10]Mau 06'!E19</f>
        <v>0</v>
      </c>
      <c r="F98" s="59">
        <f>'[10]Mau 06'!F19</f>
        <v>0</v>
      </c>
      <c r="G98" s="59">
        <f>'[10]Mau 06'!G19</f>
        <v>0</v>
      </c>
      <c r="H98" s="58">
        <f t="shared" si="20"/>
        <v>0</v>
      </c>
      <c r="I98" s="58">
        <f t="shared" si="21"/>
        <v>0</v>
      </c>
      <c r="J98" s="59">
        <f>'[10]Mau 06'!J19</f>
        <v>0</v>
      </c>
      <c r="K98" s="59">
        <f>'[10]Mau 06'!K19</f>
        <v>0</v>
      </c>
      <c r="L98" s="59">
        <f>'[10]Mau 06'!L19</f>
        <v>0</v>
      </c>
      <c r="M98" s="59">
        <f>'[10]Mau 06'!M19</f>
        <v>0</v>
      </c>
      <c r="N98" s="59">
        <f>'[10]Mau 06'!N19</f>
        <v>0</v>
      </c>
      <c r="O98" s="59">
        <f>'[10]Mau 06'!O19</f>
        <v>0</v>
      </c>
      <c r="P98" s="59">
        <f>'[10]Mau 06'!P19</f>
        <v>0</v>
      </c>
      <c r="Q98" s="59">
        <f>'[10]Mau 06'!Q19</f>
        <v>0</v>
      </c>
      <c r="R98" s="58">
        <f t="shared" si="16"/>
        <v>0</v>
      </c>
      <c r="S98" s="60">
        <f t="shared" si="22"/>
      </c>
    </row>
    <row r="99" spans="1:19" ht="15" hidden="1">
      <c r="A99" s="67" t="s">
        <v>43</v>
      </c>
      <c r="B99" s="57" t="str">
        <f>'[10]Mau 06'!B20</f>
        <v>Chấp hành viên …</v>
      </c>
      <c r="C99" s="58">
        <f t="shared" si="19"/>
        <v>0</v>
      </c>
      <c r="D99" s="59">
        <f>'[10]Mau 06'!D20</f>
        <v>0</v>
      </c>
      <c r="E99" s="59">
        <f>'[10]Mau 06'!E20</f>
        <v>0</v>
      </c>
      <c r="F99" s="59">
        <f>'[10]Mau 06'!F20</f>
        <v>0</v>
      </c>
      <c r="G99" s="59">
        <f>'[10]Mau 06'!G20</f>
        <v>0</v>
      </c>
      <c r="H99" s="58">
        <f t="shared" si="20"/>
        <v>0</v>
      </c>
      <c r="I99" s="58">
        <f t="shared" si="21"/>
        <v>0</v>
      </c>
      <c r="J99" s="59">
        <f>'[10]Mau 06'!J20</f>
        <v>0</v>
      </c>
      <c r="K99" s="59">
        <f>'[10]Mau 06'!K20</f>
        <v>0</v>
      </c>
      <c r="L99" s="59">
        <f>'[10]Mau 06'!L20</f>
        <v>0</v>
      </c>
      <c r="M99" s="59">
        <f>'[10]Mau 06'!M20</f>
        <v>0</v>
      </c>
      <c r="N99" s="59">
        <f>'[10]Mau 06'!N20</f>
        <v>0</v>
      </c>
      <c r="O99" s="59">
        <f>'[10]Mau 06'!O20</f>
        <v>0</v>
      </c>
      <c r="P99" s="59">
        <f>'[10]Mau 06'!P20</f>
        <v>0</v>
      </c>
      <c r="Q99" s="59">
        <f>'[10]Mau 06'!Q20</f>
        <v>0</v>
      </c>
      <c r="R99" s="58">
        <f t="shared" si="16"/>
        <v>0</v>
      </c>
      <c r="S99" s="60">
        <f t="shared" si="22"/>
      </c>
    </row>
    <row r="100" spans="1:19" ht="15" hidden="1">
      <c r="A100" s="67" t="s">
        <v>44</v>
      </c>
      <c r="B100" s="57" t="str">
        <f>'[10]Mau 06'!B21</f>
        <v>Chấp hành viên …</v>
      </c>
      <c r="C100" s="58">
        <f t="shared" si="19"/>
        <v>0</v>
      </c>
      <c r="D100" s="59">
        <f>'[10]Mau 06'!D21</f>
        <v>0</v>
      </c>
      <c r="E100" s="59">
        <f>'[10]Mau 06'!E21</f>
        <v>0</v>
      </c>
      <c r="F100" s="59">
        <f>'[10]Mau 06'!F21</f>
        <v>0</v>
      </c>
      <c r="G100" s="59">
        <f>'[10]Mau 06'!G21</f>
        <v>0</v>
      </c>
      <c r="H100" s="58">
        <f t="shared" si="20"/>
        <v>0</v>
      </c>
      <c r="I100" s="58">
        <f t="shared" si="21"/>
        <v>0</v>
      </c>
      <c r="J100" s="59">
        <f>'[10]Mau 06'!J21</f>
        <v>0</v>
      </c>
      <c r="K100" s="59">
        <f>'[10]Mau 06'!K21</f>
        <v>0</v>
      </c>
      <c r="L100" s="59">
        <f>'[10]Mau 06'!L21</f>
        <v>0</v>
      </c>
      <c r="M100" s="59">
        <f>'[10]Mau 06'!M21</f>
        <v>0</v>
      </c>
      <c r="N100" s="59">
        <f>'[10]Mau 06'!N21</f>
        <v>0</v>
      </c>
      <c r="O100" s="59">
        <f>'[10]Mau 06'!O21</f>
        <v>0</v>
      </c>
      <c r="P100" s="59">
        <f>'[10]Mau 06'!P21</f>
        <v>0</v>
      </c>
      <c r="Q100" s="59">
        <f>'[10]Mau 06'!Q21</f>
        <v>0</v>
      </c>
      <c r="R100" s="58">
        <f t="shared" si="16"/>
        <v>0</v>
      </c>
      <c r="S100" s="60">
        <f t="shared" si="22"/>
      </c>
    </row>
    <row r="101" spans="1:19" ht="15" hidden="1">
      <c r="A101" s="67" t="s">
        <v>45</v>
      </c>
      <c r="B101" s="57" t="str">
        <f>'[10]Mau 06'!B22</f>
        <v>Chấp hành viên …</v>
      </c>
      <c r="C101" s="58">
        <f t="shared" si="19"/>
        <v>0</v>
      </c>
      <c r="D101" s="59">
        <f>'[10]Mau 06'!D22</f>
        <v>0</v>
      </c>
      <c r="E101" s="59">
        <f>'[10]Mau 06'!E22</f>
        <v>0</v>
      </c>
      <c r="F101" s="59">
        <f>'[10]Mau 06'!F22</f>
        <v>0</v>
      </c>
      <c r="G101" s="59">
        <f>'[10]Mau 06'!G22</f>
        <v>0</v>
      </c>
      <c r="H101" s="58">
        <f t="shared" si="20"/>
        <v>0</v>
      </c>
      <c r="I101" s="58">
        <f t="shared" si="21"/>
        <v>0</v>
      </c>
      <c r="J101" s="59">
        <f>'[10]Mau 06'!J22</f>
        <v>0</v>
      </c>
      <c r="K101" s="59">
        <f>'[10]Mau 06'!K22</f>
        <v>0</v>
      </c>
      <c r="L101" s="59">
        <f>'[10]Mau 06'!L22</f>
        <v>0</v>
      </c>
      <c r="M101" s="59">
        <f>'[10]Mau 06'!M22</f>
        <v>0</v>
      </c>
      <c r="N101" s="59">
        <f>'[10]Mau 06'!N22</f>
        <v>0</v>
      </c>
      <c r="O101" s="59">
        <f>'[10]Mau 06'!O22</f>
        <v>0</v>
      </c>
      <c r="P101" s="59">
        <f>'[10]Mau 06'!P22</f>
        <v>0</v>
      </c>
      <c r="Q101" s="59">
        <f>'[10]Mau 06'!Q22</f>
        <v>0</v>
      </c>
      <c r="R101" s="58">
        <f t="shared" si="16"/>
        <v>0</v>
      </c>
      <c r="S101" s="60">
        <f t="shared" si="22"/>
      </c>
    </row>
    <row r="102" spans="1:19" ht="15">
      <c r="A102" s="64">
        <v>8</v>
      </c>
      <c r="B102" s="64" t="str">
        <f>'[11]Mau 06'!B12</f>
        <v>Chi cục THADS huyện Đakrông</v>
      </c>
      <c r="C102" s="65">
        <f t="shared" si="19"/>
        <v>84</v>
      </c>
      <c r="D102" s="65">
        <f>SUM(D103:D112)</f>
        <v>7</v>
      </c>
      <c r="E102" s="65">
        <f>SUM(E103:E112)</f>
        <v>77</v>
      </c>
      <c r="F102" s="65">
        <f>SUM(F103:F112)</f>
        <v>2</v>
      </c>
      <c r="G102" s="65">
        <f>SUM(G103:G112)</f>
        <v>0</v>
      </c>
      <c r="H102" s="65">
        <f t="shared" si="20"/>
        <v>82</v>
      </c>
      <c r="I102" s="65">
        <f t="shared" si="21"/>
        <v>74</v>
      </c>
      <c r="J102" s="65">
        <f aca="true" t="shared" si="23" ref="J102:Q102">SUM(J103:J112)</f>
        <v>67</v>
      </c>
      <c r="K102" s="65">
        <f t="shared" si="23"/>
        <v>3</v>
      </c>
      <c r="L102" s="65">
        <f t="shared" si="23"/>
        <v>3</v>
      </c>
      <c r="M102" s="65">
        <f t="shared" si="23"/>
        <v>0</v>
      </c>
      <c r="N102" s="65">
        <f t="shared" si="23"/>
        <v>0</v>
      </c>
      <c r="O102" s="65">
        <f t="shared" si="23"/>
        <v>0</v>
      </c>
      <c r="P102" s="65">
        <f t="shared" si="23"/>
        <v>1</v>
      </c>
      <c r="Q102" s="65">
        <f t="shared" si="23"/>
        <v>8</v>
      </c>
      <c r="R102" s="65">
        <f t="shared" si="16"/>
        <v>12</v>
      </c>
      <c r="S102" s="66">
        <f t="shared" si="22"/>
        <v>0.9459459459459459</v>
      </c>
    </row>
    <row r="103" spans="1:19" ht="15">
      <c r="A103" s="67" t="s">
        <v>36</v>
      </c>
      <c r="B103" s="57" t="str">
        <f>'[11]Mau 06'!B13</f>
        <v>Trần Ngọc Văn</v>
      </c>
      <c r="C103" s="58">
        <f t="shared" si="19"/>
        <v>19</v>
      </c>
      <c r="D103" s="59">
        <f>'[11]Mau 06'!D13</f>
        <v>0</v>
      </c>
      <c r="E103" s="59">
        <f>'[11]Mau 06'!E13</f>
        <v>19</v>
      </c>
      <c r="F103" s="59">
        <f>'[11]Mau 06'!F13</f>
        <v>0</v>
      </c>
      <c r="G103" s="59">
        <f>'[11]Mau 06'!G13</f>
        <v>0</v>
      </c>
      <c r="H103" s="58">
        <f t="shared" si="20"/>
        <v>19</v>
      </c>
      <c r="I103" s="58">
        <f t="shared" si="21"/>
        <v>19</v>
      </c>
      <c r="J103" s="59">
        <f>'[11]Mau 06'!J13</f>
        <v>19</v>
      </c>
      <c r="K103" s="59">
        <f>'[11]Mau 06'!K13</f>
        <v>0</v>
      </c>
      <c r="L103" s="59">
        <f>'[11]Mau 06'!L13</f>
        <v>0</v>
      </c>
      <c r="M103" s="59">
        <f>'[11]Mau 06'!M13</f>
        <v>0</v>
      </c>
      <c r="N103" s="59">
        <f>'[11]Mau 06'!N13</f>
        <v>0</v>
      </c>
      <c r="O103" s="59">
        <f>'[11]Mau 06'!O13</f>
        <v>0</v>
      </c>
      <c r="P103" s="59">
        <f>'[11]Mau 06'!P13</f>
        <v>0</v>
      </c>
      <c r="Q103" s="59">
        <f>'[11]Mau 06'!Q13</f>
        <v>0</v>
      </c>
      <c r="R103" s="58">
        <f t="shared" si="16"/>
        <v>0</v>
      </c>
      <c r="S103" s="60">
        <f t="shared" si="22"/>
        <v>1</v>
      </c>
    </row>
    <row r="104" spans="1:19" ht="15">
      <c r="A104" s="67" t="s">
        <v>37</v>
      </c>
      <c r="B104" s="57" t="str">
        <f>'[11]Mau 06'!B14</f>
        <v>Lê Nam Thành Tài</v>
      </c>
      <c r="C104" s="58">
        <f t="shared" si="19"/>
        <v>33</v>
      </c>
      <c r="D104" s="59">
        <f>'[11]Mau 06'!D14</f>
        <v>7</v>
      </c>
      <c r="E104" s="59">
        <f>'[11]Mau 06'!E14</f>
        <v>26</v>
      </c>
      <c r="F104" s="59">
        <f>'[11]Mau 06'!F14</f>
        <v>0</v>
      </c>
      <c r="G104" s="59">
        <f>'[11]Mau 06'!G14</f>
        <v>0</v>
      </c>
      <c r="H104" s="58">
        <f t="shared" si="20"/>
        <v>33</v>
      </c>
      <c r="I104" s="58">
        <f t="shared" si="21"/>
        <v>27</v>
      </c>
      <c r="J104" s="59">
        <f>'[11]Mau 06'!J14</f>
        <v>22</v>
      </c>
      <c r="K104" s="59">
        <f>'[11]Mau 06'!K14</f>
        <v>2</v>
      </c>
      <c r="L104" s="59">
        <f>'[11]Mau 06'!L14</f>
        <v>2</v>
      </c>
      <c r="M104" s="59">
        <f>'[11]Mau 06'!M14</f>
        <v>0</v>
      </c>
      <c r="N104" s="59">
        <f>'[11]Mau 06'!N14</f>
        <v>0</v>
      </c>
      <c r="O104" s="59">
        <f>'[11]Mau 06'!O14</f>
        <v>0</v>
      </c>
      <c r="P104" s="59">
        <f>'[11]Mau 06'!P14</f>
        <v>1</v>
      </c>
      <c r="Q104" s="59">
        <f>'[11]Mau 06'!Q14</f>
        <v>6</v>
      </c>
      <c r="R104" s="58">
        <f t="shared" si="16"/>
        <v>9</v>
      </c>
      <c r="S104" s="60">
        <f t="shared" si="22"/>
        <v>0.8888888888888888</v>
      </c>
    </row>
    <row r="105" spans="1:19" ht="15">
      <c r="A105" s="67" t="s">
        <v>38</v>
      </c>
      <c r="B105" s="57" t="str">
        <f>'[11]Mau 06'!B15</f>
        <v>Văn Viết Phúc</v>
      </c>
      <c r="C105" s="58">
        <f t="shared" si="19"/>
        <v>32</v>
      </c>
      <c r="D105" s="59">
        <f>'[11]Mau 06'!D15</f>
        <v>0</v>
      </c>
      <c r="E105" s="59">
        <f>'[11]Mau 06'!E15</f>
        <v>32</v>
      </c>
      <c r="F105" s="59">
        <f>'[11]Mau 06'!F15</f>
        <v>2</v>
      </c>
      <c r="G105" s="59">
        <f>'[11]Mau 06'!G15</f>
        <v>0</v>
      </c>
      <c r="H105" s="58">
        <f t="shared" si="20"/>
        <v>30</v>
      </c>
      <c r="I105" s="58">
        <f t="shared" si="21"/>
        <v>28</v>
      </c>
      <c r="J105" s="59">
        <f>'[11]Mau 06'!J15</f>
        <v>26</v>
      </c>
      <c r="K105" s="59">
        <f>'[11]Mau 06'!K15</f>
        <v>1</v>
      </c>
      <c r="L105" s="59">
        <f>'[11]Mau 06'!L15</f>
        <v>1</v>
      </c>
      <c r="M105" s="59">
        <f>'[11]Mau 06'!M15</f>
        <v>0</v>
      </c>
      <c r="N105" s="59">
        <f>'[11]Mau 06'!N15</f>
        <v>0</v>
      </c>
      <c r="O105" s="59">
        <f>'[11]Mau 06'!O15</f>
        <v>0</v>
      </c>
      <c r="P105" s="59">
        <f>'[11]Mau 06'!P15</f>
        <v>0</v>
      </c>
      <c r="Q105" s="59">
        <f>'[11]Mau 06'!Q15</f>
        <v>2</v>
      </c>
      <c r="R105" s="58">
        <f t="shared" si="16"/>
        <v>3</v>
      </c>
      <c r="S105" s="60">
        <f t="shared" si="22"/>
        <v>0.9642857142857143</v>
      </c>
    </row>
    <row r="106" spans="1:19" ht="15" hidden="1">
      <c r="A106" s="67" t="s">
        <v>39</v>
      </c>
      <c r="B106" s="57" t="str">
        <f>'[11]Mau 06'!B16</f>
        <v>Chấp hành viên …</v>
      </c>
      <c r="C106" s="58">
        <f t="shared" si="19"/>
        <v>0</v>
      </c>
      <c r="D106" s="59">
        <f>'[11]Mau 06'!D16</f>
        <v>0</v>
      </c>
      <c r="E106" s="59">
        <f>'[11]Mau 06'!E16</f>
        <v>0</v>
      </c>
      <c r="F106" s="59">
        <f>'[11]Mau 06'!F16</f>
        <v>0</v>
      </c>
      <c r="G106" s="59">
        <f>'[11]Mau 06'!G16</f>
        <v>0</v>
      </c>
      <c r="H106" s="58">
        <f t="shared" si="20"/>
        <v>0</v>
      </c>
      <c r="I106" s="58">
        <f t="shared" si="21"/>
        <v>0</v>
      </c>
      <c r="J106" s="59">
        <f>'[11]Mau 06'!J16</f>
        <v>0</v>
      </c>
      <c r="K106" s="59">
        <f>'[11]Mau 06'!K16</f>
        <v>0</v>
      </c>
      <c r="L106" s="59">
        <f>'[11]Mau 06'!L16</f>
        <v>0</v>
      </c>
      <c r="M106" s="59">
        <f>'[11]Mau 06'!M16</f>
        <v>0</v>
      </c>
      <c r="N106" s="59">
        <f>'[11]Mau 06'!N16</f>
        <v>0</v>
      </c>
      <c r="O106" s="59">
        <f>'[11]Mau 06'!O16</f>
        <v>0</v>
      </c>
      <c r="P106" s="59">
        <f>'[11]Mau 06'!P16</f>
        <v>0</v>
      </c>
      <c r="Q106" s="59">
        <f>'[11]Mau 06'!Q16</f>
        <v>0</v>
      </c>
      <c r="R106" s="58">
        <f t="shared" si="16"/>
        <v>0</v>
      </c>
      <c r="S106" s="60">
        <f t="shared" si="22"/>
      </c>
    </row>
    <row r="107" spans="1:19" ht="15" hidden="1">
      <c r="A107" s="67" t="s">
        <v>40</v>
      </c>
      <c r="B107" s="57" t="str">
        <f>'[11]Mau 06'!B17</f>
        <v>Chấp hành viên …</v>
      </c>
      <c r="C107" s="58">
        <f t="shared" si="19"/>
        <v>0</v>
      </c>
      <c r="D107" s="59">
        <f>'[11]Mau 06'!D17</f>
        <v>0</v>
      </c>
      <c r="E107" s="59">
        <f>'[11]Mau 06'!E17</f>
        <v>0</v>
      </c>
      <c r="F107" s="59">
        <f>'[11]Mau 06'!F17</f>
        <v>0</v>
      </c>
      <c r="G107" s="59">
        <f>'[11]Mau 06'!G17</f>
        <v>0</v>
      </c>
      <c r="H107" s="58">
        <f t="shared" si="20"/>
        <v>0</v>
      </c>
      <c r="I107" s="58">
        <f t="shared" si="21"/>
        <v>0</v>
      </c>
      <c r="J107" s="59">
        <f>'[11]Mau 06'!J17</f>
        <v>0</v>
      </c>
      <c r="K107" s="59">
        <f>'[11]Mau 06'!K17</f>
        <v>0</v>
      </c>
      <c r="L107" s="59">
        <f>'[11]Mau 06'!L17</f>
        <v>0</v>
      </c>
      <c r="M107" s="59">
        <f>'[11]Mau 06'!M17</f>
        <v>0</v>
      </c>
      <c r="N107" s="59">
        <f>'[11]Mau 06'!N17</f>
        <v>0</v>
      </c>
      <c r="O107" s="59">
        <f>'[11]Mau 06'!O17</f>
        <v>0</v>
      </c>
      <c r="P107" s="59">
        <f>'[11]Mau 06'!P17</f>
        <v>0</v>
      </c>
      <c r="Q107" s="59">
        <f>'[11]Mau 06'!Q17</f>
        <v>0</v>
      </c>
      <c r="R107" s="58">
        <f t="shared" si="16"/>
        <v>0</v>
      </c>
      <c r="S107" s="60">
        <f t="shared" si="22"/>
      </c>
    </row>
    <row r="108" spans="1:19" ht="15" hidden="1">
      <c r="A108" s="67" t="s">
        <v>41</v>
      </c>
      <c r="B108" s="57" t="str">
        <f>'[11]Mau 06'!B18</f>
        <v>Chấp hành viên …</v>
      </c>
      <c r="C108" s="58">
        <f t="shared" si="19"/>
        <v>0</v>
      </c>
      <c r="D108" s="59">
        <f>'[11]Mau 06'!D18</f>
        <v>0</v>
      </c>
      <c r="E108" s="59">
        <f>'[11]Mau 06'!E18</f>
        <v>0</v>
      </c>
      <c r="F108" s="59">
        <f>'[11]Mau 06'!F18</f>
        <v>0</v>
      </c>
      <c r="G108" s="59">
        <f>'[11]Mau 06'!G18</f>
        <v>0</v>
      </c>
      <c r="H108" s="58">
        <f t="shared" si="20"/>
        <v>0</v>
      </c>
      <c r="I108" s="58">
        <f t="shared" si="21"/>
        <v>0</v>
      </c>
      <c r="J108" s="59">
        <f>'[11]Mau 06'!J18</f>
        <v>0</v>
      </c>
      <c r="K108" s="59">
        <f>'[11]Mau 06'!K18</f>
        <v>0</v>
      </c>
      <c r="L108" s="59">
        <f>'[11]Mau 06'!L18</f>
        <v>0</v>
      </c>
      <c r="M108" s="59">
        <f>'[11]Mau 06'!M18</f>
        <v>0</v>
      </c>
      <c r="N108" s="59">
        <f>'[11]Mau 06'!N18</f>
        <v>0</v>
      </c>
      <c r="O108" s="59">
        <f>'[11]Mau 06'!O18</f>
        <v>0</v>
      </c>
      <c r="P108" s="59">
        <f>'[11]Mau 06'!P18</f>
        <v>0</v>
      </c>
      <c r="Q108" s="59">
        <f>'[11]Mau 06'!Q18</f>
        <v>0</v>
      </c>
      <c r="R108" s="58">
        <f t="shared" si="16"/>
        <v>0</v>
      </c>
      <c r="S108" s="60">
        <f t="shared" si="22"/>
      </c>
    </row>
    <row r="109" spans="1:19" ht="15" hidden="1">
      <c r="A109" s="67" t="s">
        <v>42</v>
      </c>
      <c r="B109" s="57" t="str">
        <f>'[11]Mau 06'!B19</f>
        <v>Chấp hành viên …</v>
      </c>
      <c r="C109" s="58">
        <f t="shared" si="19"/>
        <v>0</v>
      </c>
      <c r="D109" s="59">
        <f>'[11]Mau 06'!D19</f>
        <v>0</v>
      </c>
      <c r="E109" s="59">
        <f>'[11]Mau 06'!E19</f>
        <v>0</v>
      </c>
      <c r="F109" s="59">
        <f>'[11]Mau 06'!F19</f>
        <v>0</v>
      </c>
      <c r="G109" s="59">
        <f>'[11]Mau 06'!G19</f>
        <v>0</v>
      </c>
      <c r="H109" s="58">
        <f t="shared" si="20"/>
        <v>0</v>
      </c>
      <c r="I109" s="58">
        <f t="shared" si="21"/>
        <v>0</v>
      </c>
      <c r="J109" s="59">
        <f>'[11]Mau 06'!J19</f>
        <v>0</v>
      </c>
      <c r="K109" s="59">
        <f>'[11]Mau 06'!K19</f>
        <v>0</v>
      </c>
      <c r="L109" s="59">
        <f>'[11]Mau 06'!L19</f>
        <v>0</v>
      </c>
      <c r="M109" s="59">
        <f>'[11]Mau 06'!M19</f>
        <v>0</v>
      </c>
      <c r="N109" s="59">
        <f>'[11]Mau 06'!N19</f>
        <v>0</v>
      </c>
      <c r="O109" s="59">
        <f>'[11]Mau 06'!O19</f>
        <v>0</v>
      </c>
      <c r="P109" s="59">
        <f>'[11]Mau 06'!P19</f>
        <v>0</v>
      </c>
      <c r="Q109" s="59">
        <f>'[11]Mau 06'!Q19</f>
        <v>0</v>
      </c>
      <c r="R109" s="58">
        <f t="shared" si="16"/>
        <v>0</v>
      </c>
      <c r="S109" s="60">
        <f t="shared" si="22"/>
      </c>
    </row>
    <row r="110" spans="1:19" ht="15" hidden="1">
      <c r="A110" s="67" t="s">
        <v>43</v>
      </c>
      <c r="B110" s="57" t="str">
        <f>'[11]Mau 06'!B20</f>
        <v>Chấp hành viên …</v>
      </c>
      <c r="C110" s="58">
        <f t="shared" si="19"/>
        <v>0</v>
      </c>
      <c r="D110" s="59">
        <f>'[11]Mau 06'!D20</f>
        <v>0</v>
      </c>
      <c r="E110" s="59">
        <f>'[11]Mau 06'!E20</f>
        <v>0</v>
      </c>
      <c r="F110" s="59">
        <f>'[11]Mau 06'!F20</f>
        <v>0</v>
      </c>
      <c r="G110" s="59">
        <f>'[11]Mau 06'!G20</f>
        <v>0</v>
      </c>
      <c r="H110" s="58">
        <f t="shared" si="20"/>
        <v>0</v>
      </c>
      <c r="I110" s="58">
        <f t="shared" si="21"/>
        <v>0</v>
      </c>
      <c r="J110" s="59">
        <f>'[11]Mau 06'!J20</f>
        <v>0</v>
      </c>
      <c r="K110" s="59">
        <f>'[11]Mau 06'!K20</f>
        <v>0</v>
      </c>
      <c r="L110" s="59">
        <f>'[11]Mau 06'!L20</f>
        <v>0</v>
      </c>
      <c r="M110" s="59">
        <f>'[11]Mau 06'!M20</f>
        <v>0</v>
      </c>
      <c r="N110" s="59">
        <f>'[11]Mau 06'!N20</f>
        <v>0</v>
      </c>
      <c r="O110" s="59">
        <f>'[11]Mau 06'!O20</f>
        <v>0</v>
      </c>
      <c r="P110" s="59">
        <f>'[11]Mau 06'!P20</f>
        <v>0</v>
      </c>
      <c r="Q110" s="59">
        <f>'[11]Mau 06'!Q20</f>
        <v>0</v>
      </c>
      <c r="R110" s="58">
        <f t="shared" si="16"/>
        <v>0</v>
      </c>
      <c r="S110" s="60">
        <f t="shared" si="22"/>
      </c>
    </row>
    <row r="111" spans="1:19" ht="15" hidden="1">
      <c r="A111" s="67" t="s">
        <v>44</v>
      </c>
      <c r="B111" s="57" t="str">
        <f>'[11]Mau 06'!B21</f>
        <v>Chấp hành viên …</v>
      </c>
      <c r="C111" s="58">
        <f t="shared" si="19"/>
        <v>0</v>
      </c>
      <c r="D111" s="59">
        <f>'[11]Mau 06'!D21</f>
        <v>0</v>
      </c>
      <c r="E111" s="59">
        <f>'[11]Mau 06'!E21</f>
        <v>0</v>
      </c>
      <c r="F111" s="59">
        <f>'[11]Mau 06'!F21</f>
        <v>0</v>
      </c>
      <c r="G111" s="59">
        <f>'[11]Mau 06'!G21</f>
        <v>0</v>
      </c>
      <c r="H111" s="58">
        <f t="shared" si="20"/>
        <v>0</v>
      </c>
      <c r="I111" s="58">
        <f t="shared" si="21"/>
        <v>0</v>
      </c>
      <c r="J111" s="59">
        <f>'[11]Mau 06'!J21</f>
        <v>0</v>
      </c>
      <c r="K111" s="59">
        <f>'[11]Mau 06'!K21</f>
        <v>0</v>
      </c>
      <c r="L111" s="59">
        <f>'[11]Mau 06'!L21</f>
        <v>0</v>
      </c>
      <c r="M111" s="59">
        <f>'[11]Mau 06'!M21</f>
        <v>0</v>
      </c>
      <c r="N111" s="59">
        <f>'[11]Mau 06'!N21</f>
        <v>0</v>
      </c>
      <c r="O111" s="59">
        <f>'[11]Mau 06'!O21</f>
        <v>0</v>
      </c>
      <c r="P111" s="59">
        <f>'[11]Mau 06'!P21</f>
        <v>0</v>
      </c>
      <c r="Q111" s="59">
        <f>'[11]Mau 06'!Q21</f>
        <v>0</v>
      </c>
      <c r="R111" s="58">
        <f t="shared" si="16"/>
        <v>0</v>
      </c>
      <c r="S111" s="60">
        <f t="shared" si="22"/>
      </c>
    </row>
    <row r="112" spans="1:19" ht="15" hidden="1">
      <c r="A112" s="67" t="s">
        <v>45</v>
      </c>
      <c r="B112" s="57" t="str">
        <f>'[11]Mau 06'!B22</f>
        <v>Chấp hành viên …</v>
      </c>
      <c r="C112" s="58">
        <f t="shared" si="19"/>
        <v>0</v>
      </c>
      <c r="D112" s="59">
        <f>'[11]Mau 06'!D22</f>
        <v>0</v>
      </c>
      <c r="E112" s="59">
        <f>'[11]Mau 06'!E22</f>
        <v>0</v>
      </c>
      <c r="F112" s="59">
        <f>'[11]Mau 06'!F22</f>
        <v>0</v>
      </c>
      <c r="G112" s="59">
        <f>'[11]Mau 06'!G22</f>
        <v>0</v>
      </c>
      <c r="H112" s="58">
        <f t="shared" si="20"/>
        <v>0</v>
      </c>
      <c r="I112" s="58">
        <f t="shared" si="21"/>
        <v>0</v>
      </c>
      <c r="J112" s="59">
        <f>'[11]Mau 06'!J22</f>
        <v>0</v>
      </c>
      <c r="K112" s="59">
        <f>'[11]Mau 06'!K22</f>
        <v>0</v>
      </c>
      <c r="L112" s="59">
        <f>'[11]Mau 06'!L22</f>
        <v>0</v>
      </c>
      <c r="M112" s="59">
        <f>'[11]Mau 06'!M22</f>
        <v>0</v>
      </c>
      <c r="N112" s="59">
        <f>'[11]Mau 06'!N22</f>
        <v>0</v>
      </c>
      <c r="O112" s="59">
        <f>'[11]Mau 06'!O22</f>
        <v>0</v>
      </c>
      <c r="P112" s="59">
        <f>'[11]Mau 06'!P22</f>
        <v>0</v>
      </c>
      <c r="Q112" s="59">
        <f>'[11]Mau 06'!Q22</f>
        <v>0</v>
      </c>
      <c r="R112" s="58">
        <f t="shared" si="16"/>
        <v>0</v>
      </c>
      <c r="S112" s="60">
        <f t="shared" si="22"/>
      </c>
    </row>
    <row r="113" spans="1:19" ht="15">
      <c r="A113" s="64">
        <v>9</v>
      </c>
      <c r="B113" s="64" t="str">
        <f>'[12]Mau 06'!B12</f>
        <v>Chi cục THADS huyện Hướng Hóa</v>
      </c>
      <c r="C113" s="65">
        <f t="shared" si="19"/>
        <v>410</v>
      </c>
      <c r="D113" s="65">
        <f>SUM(D114:D123)</f>
        <v>51</v>
      </c>
      <c r="E113" s="65">
        <f>SUM(E114:E123)</f>
        <v>359</v>
      </c>
      <c r="F113" s="65">
        <f>SUM(F114:F123)</f>
        <v>1</v>
      </c>
      <c r="G113" s="65">
        <f>SUM(G114:G123)</f>
        <v>0</v>
      </c>
      <c r="H113" s="65">
        <f t="shared" si="20"/>
        <v>409</v>
      </c>
      <c r="I113" s="65">
        <f t="shared" si="21"/>
        <v>364</v>
      </c>
      <c r="J113" s="65">
        <f aca="true" t="shared" si="24" ref="J113:Q113">SUM(J114:J123)</f>
        <v>314</v>
      </c>
      <c r="K113" s="65">
        <f t="shared" si="24"/>
        <v>7</v>
      </c>
      <c r="L113" s="65">
        <f t="shared" si="24"/>
        <v>41</v>
      </c>
      <c r="M113" s="65">
        <f t="shared" si="24"/>
        <v>0</v>
      </c>
      <c r="N113" s="65">
        <f t="shared" si="24"/>
        <v>0</v>
      </c>
      <c r="O113" s="65">
        <f t="shared" si="24"/>
        <v>0</v>
      </c>
      <c r="P113" s="65">
        <f t="shared" si="24"/>
        <v>2</v>
      </c>
      <c r="Q113" s="65">
        <f t="shared" si="24"/>
        <v>45</v>
      </c>
      <c r="R113" s="65">
        <f t="shared" si="16"/>
        <v>88</v>
      </c>
      <c r="S113" s="66">
        <f t="shared" si="22"/>
        <v>0.8818681318681318</v>
      </c>
    </row>
    <row r="114" spans="1:19" ht="15">
      <c r="A114" s="68" t="s">
        <v>36</v>
      </c>
      <c r="B114" s="57" t="str">
        <f>'[12]Mau 06'!B13</f>
        <v>Phan Nhật Việt</v>
      </c>
      <c r="C114" s="58">
        <f t="shared" si="19"/>
        <v>39</v>
      </c>
      <c r="D114" s="59">
        <f>'[12]Mau 06'!D13</f>
        <v>0</v>
      </c>
      <c r="E114" s="59">
        <f>'[12]Mau 06'!E13</f>
        <v>39</v>
      </c>
      <c r="F114" s="59">
        <f>'[12]Mau 06'!F13</f>
        <v>0</v>
      </c>
      <c r="G114" s="59">
        <f>'[12]Mau 06'!G13</f>
        <v>0</v>
      </c>
      <c r="H114" s="58">
        <f t="shared" si="20"/>
        <v>39</v>
      </c>
      <c r="I114" s="58">
        <f t="shared" si="21"/>
        <v>39</v>
      </c>
      <c r="J114" s="59">
        <f>'[12]Mau 06'!J13</f>
        <v>38</v>
      </c>
      <c r="K114" s="59">
        <f>'[12]Mau 06'!K13</f>
        <v>0</v>
      </c>
      <c r="L114" s="59">
        <f>'[12]Mau 06'!L13</f>
        <v>1</v>
      </c>
      <c r="M114" s="59">
        <f>'[12]Mau 06'!M13</f>
        <v>0</v>
      </c>
      <c r="N114" s="59">
        <f>'[12]Mau 06'!N13</f>
        <v>0</v>
      </c>
      <c r="O114" s="59">
        <f>'[12]Mau 06'!O13</f>
        <v>0</v>
      </c>
      <c r="P114" s="59">
        <f>'[12]Mau 06'!P13</f>
        <v>0</v>
      </c>
      <c r="Q114" s="59">
        <f>'[12]Mau 06'!Q13</f>
        <v>0</v>
      </c>
      <c r="R114" s="58">
        <f t="shared" si="16"/>
        <v>1</v>
      </c>
      <c r="S114" s="60">
        <f t="shared" si="22"/>
        <v>0.9743589743589743</v>
      </c>
    </row>
    <row r="115" spans="1:19" ht="15">
      <c r="A115" s="68" t="s">
        <v>37</v>
      </c>
      <c r="B115" s="57" t="str">
        <f>'[12]Mau 06'!B14</f>
        <v>Đinh Phúc</v>
      </c>
      <c r="C115" s="58">
        <f t="shared" si="19"/>
        <v>122</v>
      </c>
      <c r="D115" s="59">
        <f>'[12]Mau 06'!D14</f>
        <v>20</v>
      </c>
      <c r="E115" s="59">
        <f>'[12]Mau 06'!E14</f>
        <v>102</v>
      </c>
      <c r="F115" s="59">
        <f>'[12]Mau 06'!F14</f>
        <v>0</v>
      </c>
      <c r="G115" s="59">
        <f>'[12]Mau 06'!G14</f>
        <v>0</v>
      </c>
      <c r="H115" s="58">
        <f t="shared" si="20"/>
        <v>122</v>
      </c>
      <c r="I115" s="58">
        <f t="shared" si="21"/>
        <v>102</v>
      </c>
      <c r="J115" s="59">
        <f>'[12]Mau 06'!J14</f>
        <v>83</v>
      </c>
      <c r="K115" s="59">
        <f>'[12]Mau 06'!K14</f>
        <v>2</v>
      </c>
      <c r="L115" s="59">
        <f>'[12]Mau 06'!L14</f>
        <v>15</v>
      </c>
      <c r="M115" s="59">
        <f>'[12]Mau 06'!M14</f>
        <v>0</v>
      </c>
      <c r="N115" s="59">
        <f>'[12]Mau 06'!N14</f>
        <v>0</v>
      </c>
      <c r="O115" s="59">
        <f>'[12]Mau 06'!O14</f>
        <v>0</v>
      </c>
      <c r="P115" s="59">
        <f>'[12]Mau 06'!P14</f>
        <v>2</v>
      </c>
      <c r="Q115" s="59">
        <f>'[12]Mau 06'!Q14</f>
        <v>20</v>
      </c>
      <c r="R115" s="58">
        <f t="shared" si="16"/>
        <v>37</v>
      </c>
      <c r="S115" s="60">
        <f t="shared" si="22"/>
        <v>0.8333333333333334</v>
      </c>
    </row>
    <row r="116" spans="1:19" ht="15">
      <c r="A116" s="68" t="s">
        <v>38</v>
      </c>
      <c r="B116" s="57" t="str">
        <f>'[12]Mau 06'!B15</f>
        <v>Nguyễn Ngọc Cường</v>
      </c>
      <c r="C116" s="58">
        <f t="shared" si="19"/>
        <v>109</v>
      </c>
      <c r="D116" s="59">
        <f>'[12]Mau 06'!D15</f>
        <v>15</v>
      </c>
      <c r="E116" s="59">
        <f>'[12]Mau 06'!E15</f>
        <v>94</v>
      </c>
      <c r="F116" s="59">
        <f>'[12]Mau 06'!F15</f>
        <v>0</v>
      </c>
      <c r="G116" s="59">
        <f>'[12]Mau 06'!G15</f>
        <v>0</v>
      </c>
      <c r="H116" s="58">
        <f t="shared" si="20"/>
        <v>109</v>
      </c>
      <c r="I116" s="58">
        <f t="shared" si="21"/>
        <v>99</v>
      </c>
      <c r="J116" s="59">
        <f>'[12]Mau 06'!J15</f>
        <v>85</v>
      </c>
      <c r="K116" s="59">
        <f>'[12]Mau 06'!K15</f>
        <v>3</v>
      </c>
      <c r="L116" s="59">
        <f>'[12]Mau 06'!L15</f>
        <v>11</v>
      </c>
      <c r="M116" s="59">
        <f>'[12]Mau 06'!M15</f>
        <v>0</v>
      </c>
      <c r="N116" s="59">
        <f>'[12]Mau 06'!N15</f>
        <v>0</v>
      </c>
      <c r="O116" s="59">
        <f>'[12]Mau 06'!O15</f>
        <v>0</v>
      </c>
      <c r="P116" s="59">
        <f>'[12]Mau 06'!P15</f>
        <v>0</v>
      </c>
      <c r="Q116" s="59">
        <f>'[12]Mau 06'!Q15</f>
        <v>10</v>
      </c>
      <c r="R116" s="58">
        <f t="shared" si="16"/>
        <v>21</v>
      </c>
      <c r="S116" s="60">
        <f t="shared" si="22"/>
        <v>0.8888888888888888</v>
      </c>
    </row>
    <row r="117" spans="1:19" ht="15">
      <c r="A117" s="68" t="s">
        <v>39</v>
      </c>
      <c r="B117" s="57" t="str">
        <f>'[12]Mau 06'!B16</f>
        <v>Vũ Hải Sơn</v>
      </c>
      <c r="C117" s="58">
        <f t="shared" si="19"/>
        <v>140</v>
      </c>
      <c r="D117" s="59">
        <f>'[12]Mau 06'!D16</f>
        <v>16</v>
      </c>
      <c r="E117" s="59">
        <f>'[12]Mau 06'!E16</f>
        <v>124</v>
      </c>
      <c r="F117" s="59">
        <f>'[12]Mau 06'!F16</f>
        <v>1</v>
      </c>
      <c r="G117" s="59">
        <f>'[12]Mau 06'!G16</f>
        <v>0</v>
      </c>
      <c r="H117" s="58">
        <f t="shared" si="20"/>
        <v>139</v>
      </c>
      <c r="I117" s="58">
        <f t="shared" si="21"/>
        <v>124</v>
      </c>
      <c r="J117" s="59">
        <f>'[12]Mau 06'!J16</f>
        <v>108</v>
      </c>
      <c r="K117" s="59">
        <f>'[12]Mau 06'!K16</f>
        <v>2</v>
      </c>
      <c r="L117" s="59">
        <f>'[12]Mau 06'!L16</f>
        <v>14</v>
      </c>
      <c r="M117" s="59">
        <f>'[12]Mau 06'!M16</f>
        <v>0</v>
      </c>
      <c r="N117" s="59">
        <f>'[12]Mau 06'!N16</f>
        <v>0</v>
      </c>
      <c r="O117" s="59">
        <f>'[12]Mau 06'!O16</f>
        <v>0</v>
      </c>
      <c r="P117" s="59">
        <f>'[12]Mau 06'!P16</f>
        <v>0</v>
      </c>
      <c r="Q117" s="59">
        <f>'[12]Mau 06'!Q16</f>
        <v>15</v>
      </c>
      <c r="R117" s="58">
        <f t="shared" si="16"/>
        <v>29</v>
      </c>
      <c r="S117" s="60">
        <f t="shared" si="22"/>
        <v>0.8870967741935484</v>
      </c>
    </row>
    <row r="118" spans="1:19" ht="15" hidden="1">
      <c r="A118" s="68" t="s">
        <v>40</v>
      </c>
      <c r="B118" s="57" t="str">
        <f>'[12]Mau 06'!B17</f>
        <v>Chấp hành viên …</v>
      </c>
      <c r="C118" s="58">
        <f t="shared" si="19"/>
        <v>0</v>
      </c>
      <c r="D118" s="59">
        <f>'[12]Mau 06'!D17</f>
        <v>0</v>
      </c>
      <c r="E118" s="59">
        <f>'[12]Mau 06'!E17</f>
        <v>0</v>
      </c>
      <c r="F118" s="59">
        <f>'[12]Mau 06'!F17</f>
        <v>0</v>
      </c>
      <c r="G118" s="59">
        <f>'[12]Mau 06'!G17</f>
        <v>0</v>
      </c>
      <c r="H118" s="58">
        <f t="shared" si="20"/>
        <v>0</v>
      </c>
      <c r="I118" s="58">
        <f t="shared" si="21"/>
        <v>0</v>
      </c>
      <c r="J118" s="59">
        <f>'[12]Mau 06'!J17</f>
        <v>0</v>
      </c>
      <c r="K118" s="59">
        <f>'[12]Mau 06'!K17</f>
        <v>0</v>
      </c>
      <c r="L118" s="59">
        <f>'[12]Mau 06'!L17</f>
        <v>0</v>
      </c>
      <c r="M118" s="59">
        <f>'[12]Mau 06'!M17</f>
        <v>0</v>
      </c>
      <c r="N118" s="59">
        <f>'[12]Mau 06'!N17</f>
        <v>0</v>
      </c>
      <c r="O118" s="59">
        <f>'[12]Mau 06'!O17</f>
        <v>0</v>
      </c>
      <c r="P118" s="59">
        <f>'[12]Mau 06'!P17</f>
        <v>0</v>
      </c>
      <c r="Q118" s="59">
        <f>'[12]Mau 06'!Q17</f>
        <v>0</v>
      </c>
      <c r="R118" s="58">
        <f t="shared" si="16"/>
        <v>0</v>
      </c>
      <c r="S118" s="60">
        <f t="shared" si="22"/>
      </c>
    </row>
    <row r="119" spans="1:19" ht="15" hidden="1">
      <c r="A119" s="68" t="s">
        <v>41</v>
      </c>
      <c r="B119" s="57" t="str">
        <f>'[12]Mau 06'!B18</f>
        <v>Chấp hành viên …</v>
      </c>
      <c r="C119" s="58">
        <f t="shared" si="19"/>
        <v>0</v>
      </c>
      <c r="D119" s="59">
        <f>'[12]Mau 06'!D18</f>
        <v>0</v>
      </c>
      <c r="E119" s="59">
        <f>'[12]Mau 06'!E18</f>
        <v>0</v>
      </c>
      <c r="F119" s="59">
        <f>'[12]Mau 06'!F18</f>
        <v>0</v>
      </c>
      <c r="G119" s="59">
        <f>'[12]Mau 06'!G18</f>
        <v>0</v>
      </c>
      <c r="H119" s="58">
        <f t="shared" si="20"/>
        <v>0</v>
      </c>
      <c r="I119" s="58">
        <f t="shared" si="21"/>
        <v>0</v>
      </c>
      <c r="J119" s="59">
        <f>'[12]Mau 06'!J18</f>
        <v>0</v>
      </c>
      <c r="K119" s="59">
        <f>'[12]Mau 06'!K18</f>
        <v>0</v>
      </c>
      <c r="L119" s="59">
        <f>'[12]Mau 06'!L18</f>
        <v>0</v>
      </c>
      <c r="M119" s="59">
        <f>'[12]Mau 06'!M18</f>
        <v>0</v>
      </c>
      <c r="N119" s="59">
        <f>'[12]Mau 06'!N18</f>
        <v>0</v>
      </c>
      <c r="O119" s="59">
        <f>'[12]Mau 06'!O18</f>
        <v>0</v>
      </c>
      <c r="P119" s="59">
        <f>'[12]Mau 06'!P18</f>
        <v>0</v>
      </c>
      <c r="Q119" s="59">
        <f>'[12]Mau 06'!Q18</f>
        <v>0</v>
      </c>
      <c r="R119" s="58">
        <f t="shared" si="16"/>
        <v>0</v>
      </c>
      <c r="S119" s="60">
        <f t="shared" si="22"/>
      </c>
    </row>
    <row r="120" spans="1:19" ht="15" hidden="1">
      <c r="A120" s="68" t="s">
        <v>42</v>
      </c>
      <c r="B120" s="57" t="str">
        <f>'[12]Mau 06'!B19</f>
        <v>Chấp hành viên …</v>
      </c>
      <c r="C120" s="58">
        <f t="shared" si="19"/>
        <v>0</v>
      </c>
      <c r="D120" s="59">
        <f>'[12]Mau 06'!D19</f>
        <v>0</v>
      </c>
      <c r="E120" s="59">
        <f>'[12]Mau 06'!E19</f>
        <v>0</v>
      </c>
      <c r="F120" s="59">
        <f>'[12]Mau 06'!F19</f>
        <v>0</v>
      </c>
      <c r="G120" s="59">
        <f>'[12]Mau 06'!G19</f>
        <v>0</v>
      </c>
      <c r="H120" s="58">
        <f t="shared" si="20"/>
        <v>0</v>
      </c>
      <c r="I120" s="58">
        <f t="shared" si="21"/>
        <v>0</v>
      </c>
      <c r="J120" s="59">
        <f>'[12]Mau 06'!J19</f>
        <v>0</v>
      </c>
      <c r="K120" s="59">
        <f>'[12]Mau 06'!K19</f>
        <v>0</v>
      </c>
      <c r="L120" s="59">
        <f>'[12]Mau 06'!L19</f>
        <v>0</v>
      </c>
      <c r="M120" s="59">
        <f>'[12]Mau 06'!M19</f>
        <v>0</v>
      </c>
      <c r="N120" s="59">
        <f>'[12]Mau 06'!N19</f>
        <v>0</v>
      </c>
      <c r="O120" s="59">
        <f>'[12]Mau 06'!O19</f>
        <v>0</v>
      </c>
      <c r="P120" s="59">
        <f>'[12]Mau 06'!P19</f>
        <v>0</v>
      </c>
      <c r="Q120" s="59">
        <f>'[12]Mau 06'!Q19</f>
        <v>0</v>
      </c>
      <c r="R120" s="58">
        <f t="shared" si="16"/>
        <v>0</v>
      </c>
      <c r="S120" s="60">
        <f t="shared" si="22"/>
      </c>
    </row>
    <row r="121" spans="1:19" ht="15" hidden="1">
      <c r="A121" s="68" t="s">
        <v>43</v>
      </c>
      <c r="B121" s="57" t="str">
        <f>'[12]Mau 06'!B20</f>
        <v>Chấp hành viên …</v>
      </c>
      <c r="C121" s="58">
        <f t="shared" si="19"/>
        <v>0</v>
      </c>
      <c r="D121" s="59">
        <f>'[12]Mau 06'!D20</f>
        <v>0</v>
      </c>
      <c r="E121" s="59">
        <f>'[12]Mau 06'!E20</f>
        <v>0</v>
      </c>
      <c r="F121" s="59">
        <f>'[12]Mau 06'!F20</f>
        <v>0</v>
      </c>
      <c r="G121" s="59">
        <f>'[12]Mau 06'!G20</f>
        <v>0</v>
      </c>
      <c r="H121" s="58">
        <f t="shared" si="20"/>
        <v>0</v>
      </c>
      <c r="I121" s="58">
        <f t="shared" si="21"/>
        <v>0</v>
      </c>
      <c r="J121" s="59">
        <f>'[12]Mau 06'!J20</f>
        <v>0</v>
      </c>
      <c r="K121" s="59">
        <f>'[12]Mau 06'!K20</f>
        <v>0</v>
      </c>
      <c r="L121" s="59">
        <f>'[12]Mau 06'!L20</f>
        <v>0</v>
      </c>
      <c r="M121" s="59">
        <f>'[12]Mau 06'!M20</f>
        <v>0</v>
      </c>
      <c r="N121" s="59">
        <f>'[12]Mau 06'!N20</f>
        <v>0</v>
      </c>
      <c r="O121" s="59">
        <f>'[12]Mau 06'!O20</f>
        <v>0</v>
      </c>
      <c r="P121" s="59">
        <f>'[12]Mau 06'!P20</f>
        <v>0</v>
      </c>
      <c r="Q121" s="59">
        <f>'[12]Mau 06'!Q20</f>
        <v>0</v>
      </c>
      <c r="R121" s="58">
        <f t="shared" si="16"/>
        <v>0</v>
      </c>
      <c r="S121" s="60">
        <f t="shared" si="22"/>
      </c>
    </row>
    <row r="122" spans="1:19" ht="15" hidden="1">
      <c r="A122" s="68" t="s">
        <v>44</v>
      </c>
      <c r="B122" s="57" t="str">
        <f>'[12]Mau 06'!B21</f>
        <v>Chấp hành viên …</v>
      </c>
      <c r="C122" s="58">
        <f t="shared" si="19"/>
        <v>0</v>
      </c>
      <c r="D122" s="59">
        <f>'[12]Mau 06'!D21</f>
        <v>0</v>
      </c>
      <c r="E122" s="59">
        <f>'[12]Mau 06'!E21</f>
        <v>0</v>
      </c>
      <c r="F122" s="59">
        <f>'[12]Mau 06'!F21</f>
        <v>0</v>
      </c>
      <c r="G122" s="59">
        <f>'[12]Mau 06'!G21</f>
        <v>0</v>
      </c>
      <c r="H122" s="58">
        <f t="shared" si="20"/>
        <v>0</v>
      </c>
      <c r="I122" s="58">
        <f t="shared" si="21"/>
        <v>0</v>
      </c>
      <c r="J122" s="59">
        <f>'[12]Mau 06'!J21</f>
        <v>0</v>
      </c>
      <c r="K122" s="59">
        <f>'[12]Mau 06'!K21</f>
        <v>0</v>
      </c>
      <c r="L122" s="59">
        <f>'[12]Mau 06'!L21</f>
        <v>0</v>
      </c>
      <c r="M122" s="59">
        <f>'[12]Mau 06'!M21</f>
        <v>0</v>
      </c>
      <c r="N122" s="59">
        <f>'[12]Mau 06'!N21</f>
        <v>0</v>
      </c>
      <c r="O122" s="59">
        <f>'[12]Mau 06'!O21</f>
        <v>0</v>
      </c>
      <c r="P122" s="59">
        <f>'[12]Mau 06'!P21</f>
        <v>0</v>
      </c>
      <c r="Q122" s="59">
        <f>'[12]Mau 06'!Q21</f>
        <v>0</v>
      </c>
      <c r="R122" s="58">
        <f t="shared" si="16"/>
        <v>0</v>
      </c>
      <c r="S122" s="60">
        <f t="shared" si="22"/>
      </c>
    </row>
    <row r="123" spans="1:19" ht="15" hidden="1">
      <c r="A123" s="68" t="s">
        <v>45</v>
      </c>
      <c r="B123" s="57" t="str">
        <f>'[12]Mau 06'!B22</f>
        <v>Chấp hành viên …</v>
      </c>
      <c r="C123" s="58">
        <f t="shared" si="19"/>
        <v>0</v>
      </c>
      <c r="D123" s="59">
        <f>'[12]Mau 06'!D22</f>
        <v>0</v>
      </c>
      <c r="E123" s="59">
        <f>'[12]Mau 06'!E22</f>
        <v>0</v>
      </c>
      <c r="F123" s="59">
        <f>'[12]Mau 06'!F22</f>
        <v>0</v>
      </c>
      <c r="G123" s="59">
        <f>'[12]Mau 06'!G22</f>
        <v>0</v>
      </c>
      <c r="H123" s="58">
        <f t="shared" si="20"/>
        <v>0</v>
      </c>
      <c r="I123" s="58">
        <f t="shared" si="21"/>
        <v>0</v>
      </c>
      <c r="J123" s="59">
        <f>'[12]Mau 06'!J22</f>
        <v>0</v>
      </c>
      <c r="K123" s="59">
        <f>'[12]Mau 06'!K22</f>
        <v>0</v>
      </c>
      <c r="L123" s="59">
        <f>'[12]Mau 06'!L22</f>
        <v>0</v>
      </c>
      <c r="M123" s="59">
        <f>'[12]Mau 06'!M22</f>
        <v>0</v>
      </c>
      <c r="N123" s="59">
        <f>'[12]Mau 06'!N22</f>
        <v>0</v>
      </c>
      <c r="O123" s="59">
        <f>'[12]Mau 06'!O22</f>
        <v>0</v>
      </c>
      <c r="P123" s="59">
        <f>'[12]Mau 06'!P22</f>
        <v>0</v>
      </c>
      <c r="Q123" s="59">
        <f>'[12]Mau 06'!Q22</f>
        <v>0</v>
      </c>
      <c r="R123" s="58">
        <f t="shared" si="16"/>
        <v>0</v>
      </c>
      <c r="S123" s="60">
        <f t="shared" si="22"/>
      </c>
    </row>
    <row r="124" spans="1:19" ht="18.75">
      <c r="A124" s="69"/>
      <c r="B124" s="69"/>
      <c r="C124" s="69"/>
      <c r="D124" s="69"/>
      <c r="E124" s="69"/>
      <c r="F124" s="70"/>
      <c r="G124" s="70"/>
      <c r="H124" s="70"/>
      <c r="I124" s="70"/>
      <c r="J124" s="70"/>
      <c r="K124" s="70"/>
      <c r="L124" s="70"/>
      <c r="M124" s="70"/>
      <c r="N124" s="71" t="str">
        <f>'[1]Thong tin'!B8</f>
        <v>Quảng Trị, ngày 04 tháng 10 năm 2016</v>
      </c>
      <c r="O124" s="71"/>
      <c r="P124" s="71"/>
      <c r="Q124" s="71"/>
      <c r="R124" s="71"/>
      <c r="S124" s="71"/>
    </row>
    <row r="125" spans="1:19" ht="18.75">
      <c r="A125" s="72"/>
      <c r="B125" s="73" t="s">
        <v>46</v>
      </c>
      <c r="C125" s="73"/>
      <c r="D125" s="73"/>
      <c r="E125" s="73"/>
      <c r="F125" s="74"/>
      <c r="G125" s="74"/>
      <c r="H125" s="74"/>
      <c r="I125" s="74"/>
      <c r="J125" s="74"/>
      <c r="K125" s="74"/>
      <c r="L125" s="74"/>
      <c r="M125" s="74"/>
      <c r="N125" s="75" t="str">
        <f>'[1]Thong tin'!B7</f>
        <v>CỤC TRƯỞNG</v>
      </c>
      <c r="O125" s="75"/>
      <c r="P125" s="75"/>
      <c r="Q125" s="75"/>
      <c r="R125" s="75"/>
      <c r="S125" s="75"/>
    </row>
    <row r="126" spans="1:19" ht="18.75">
      <c r="A126" s="76"/>
      <c r="B126" s="77"/>
      <c r="C126" s="77"/>
      <c r="D126" s="77"/>
      <c r="E126" s="78"/>
      <c r="F126" s="78"/>
      <c r="G126" s="78"/>
      <c r="H126" s="78"/>
      <c r="I126" s="78"/>
      <c r="J126" s="78"/>
      <c r="K126" s="78"/>
      <c r="L126" s="78"/>
      <c r="M126" s="78"/>
      <c r="N126" s="79"/>
      <c r="O126" s="79"/>
      <c r="P126" s="79"/>
      <c r="Q126" s="79"/>
      <c r="R126" s="79"/>
      <c r="S126" s="79"/>
    </row>
    <row r="127" spans="1:19" ht="18.75">
      <c r="A127" s="76"/>
      <c r="B127" s="76"/>
      <c r="C127" s="76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6"/>
      <c r="S127" s="76"/>
    </row>
    <row r="128" spans="1:19" ht="18.75">
      <c r="A128" s="76"/>
      <c r="B128" s="79"/>
      <c r="C128" s="79"/>
      <c r="D128" s="79"/>
      <c r="E128" s="79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9"/>
      <c r="Q128" s="79"/>
      <c r="R128" s="79"/>
      <c r="S128" s="76"/>
    </row>
    <row r="129" spans="1:19" ht="18.7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76"/>
      <c r="R129" s="76"/>
      <c r="S129" s="76"/>
    </row>
    <row r="130" spans="1:19" ht="18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1:19" ht="18.75">
      <c r="A131" s="76"/>
      <c r="B131" s="81" t="str">
        <f>'[1]Thong tin'!B5</f>
        <v>Nguyễn Minh Tuệ</v>
      </c>
      <c r="C131" s="81"/>
      <c r="D131" s="81"/>
      <c r="E131" s="81"/>
      <c r="F131" s="76"/>
      <c r="G131" s="76"/>
      <c r="H131" s="76"/>
      <c r="I131" s="76"/>
      <c r="J131" s="76"/>
      <c r="K131" s="76"/>
      <c r="L131" s="76"/>
      <c r="M131" s="76"/>
      <c r="N131" s="81" t="str">
        <f>'[1]Thong tin'!B6</f>
        <v>Nguyễn Tài Ba</v>
      </c>
      <c r="O131" s="81"/>
      <c r="P131" s="81"/>
      <c r="Q131" s="81"/>
      <c r="R131" s="81"/>
      <c r="S131" s="81"/>
    </row>
    <row r="132" spans="1:19" ht="18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</row>
  </sheetData>
  <sheetProtection/>
  <mergeCells count="42">
    <mergeCell ref="B128:E128"/>
    <mergeCell ref="P128:R128"/>
    <mergeCell ref="B131:E131"/>
    <mergeCell ref="N131:S131"/>
    <mergeCell ref="A124:E124"/>
    <mergeCell ref="N124:S124"/>
    <mergeCell ref="B125:E125"/>
    <mergeCell ref="N125:S125"/>
    <mergeCell ref="B126:D126"/>
    <mergeCell ref="N126:S126"/>
    <mergeCell ref="M9:M10"/>
    <mergeCell ref="N9:N10"/>
    <mergeCell ref="O9:O10"/>
    <mergeCell ref="P9:P10"/>
    <mergeCell ref="A11:B11"/>
    <mergeCell ref="A12:B12"/>
    <mergeCell ref="H7:H10"/>
    <mergeCell ref="I7:P7"/>
    <mergeCell ref="Q7:Q10"/>
    <mergeCell ref="I8:I10"/>
    <mergeCell ref="J8:P8"/>
    <mergeCell ref="D9:D10"/>
    <mergeCell ref="E9:E10"/>
    <mergeCell ref="J9:J10"/>
    <mergeCell ref="K9:K10"/>
    <mergeCell ref="L9:L10"/>
    <mergeCell ref="P4:S4"/>
    <mergeCell ref="A6:B10"/>
    <mergeCell ref="C6:E6"/>
    <mergeCell ref="F6:F10"/>
    <mergeCell ref="G6:G10"/>
    <mergeCell ref="H6:Q6"/>
    <mergeCell ref="R6:R10"/>
    <mergeCell ref="S6:S10"/>
    <mergeCell ref="C7:C10"/>
    <mergeCell ref="D7:E8"/>
    <mergeCell ref="E1:O1"/>
    <mergeCell ref="A2:D2"/>
    <mergeCell ref="E2:O2"/>
    <mergeCell ref="P2:S2"/>
    <mergeCell ref="A3:D3"/>
    <mergeCell ref="E3:O3"/>
  </mergeCells>
  <printOptions/>
  <pageMargins left="0.3937007874015748" right="0" top="0" bottom="0" header="0.4330708661417323" footer="0.2755905511811024"/>
  <pageSetup horizontalDpi="600" verticalDpi="600" orientation="landscape" paperSize="9" scale="88" r:id="rId4"/>
  <headerFooter differentFirst="1" alignWithMargins="0"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J133"/>
  <sheetViews>
    <sheetView showZeros="0" view="pageBreakPreview" zoomScaleNormal="85" zoomScaleSheetLayoutView="100" zoomScalePageLayoutView="0" workbookViewId="0" topLeftCell="C3">
      <selection activeCell="I16" sqref="I16"/>
    </sheetView>
  </sheetViews>
  <sheetFormatPr defaultColWidth="9.00390625" defaultRowHeight="15.75"/>
  <cols>
    <col min="1" max="1" width="3.50390625" style="84" customWidth="1"/>
    <col min="2" max="2" width="23.875" style="84" customWidth="1"/>
    <col min="3" max="3" width="10.125" style="84" customWidth="1"/>
    <col min="4" max="4" width="9.375" style="84" customWidth="1"/>
    <col min="5" max="5" width="8.875" style="84" customWidth="1"/>
    <col min="6" max="6" width="7.875" style="84" customWidth="1"/>
    <col min="7" max="7" width="7.75390625" style="84" customWidth="1"/>
    <col min="8" max="8" width="9.375" style="84" customWidth="1"/>
    <col min="9" max="9" width="10.25390625" style="84" customWidth="1"/>
    <col min="10" max="10" width="8.125" style="84" customWidth="1"/>
    <col min="11" max="11" width="7.875" style="84" customWidth="1"/>
    <col min="12" max="12" width="5.875" style="84" customWidth="1"/>
    <col min="13" max="13" width="10.00390625" style="84" customWidth="1"/>
    <col min="14" max="14" width="7.50390625" style="84" customWidth="1"/>
    <col min="15" max="15" width="7.00390625" style="84" customWidth="1"/>
    <col min="16" max="16" width="6.375" style="84" customWidth="1"/>
    <col min="17" max="17" width="8.625" style="84" customWidth="1"/>
    <col min="18" max="18" width="8.375" style="84" customWidth="1"/>
    <col min="19" max="19" width="9.50390625" style="84" customWidth="1"/>
    <col min="20" max="20" width="6.75390625" style="84" customWidth="1"/>
    <col min="21" max="16384" width="9.00390625" style="84" customWidth="1"/>
  </cols>
  <sheetData>
    <row r="1" spans="1:20" ht="20.25" customHeight="1">
      <c r="A1" s="83" t="s">
        <v>47</v>
      </c>
      <c r="B1" s="83"/>
      <c r="C1" s="83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5" t="s">
        <v>48</v>
      </c>
      <c r="R1" s="86"/>
      <c r="S1" s="86"/>
      <c r="T1" s="86"/>
    </row>
    <row r="2" spans="1:20" ht="17.25" customHeight="1">
      <c r="A2" s="87" t="s">
        <v>3</v>
      </c>
      <c r="B2" s="87"/>
      <c r="C2" s="87"/>
      <c r="D2" s="87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8" t="str">
        <f>'[1]Thong tin'!B4</f>
        <v>CTHADS tỉnh Quảng Trị</v>
      </c>
      <c r="R2" s="88"/>
      <c r="S2" s="88"/>
      <c r="T2" s="88"/>
    </row>
    <row r="3" spans="1:20" ht="18" customHeight="1">
      <c r="A3" s="87" t="s">
        <v>5</v>
      </c>
      <c r="B3" s="87"/>
      <c r="C3" s="87"/>
      <c r="D3" s="87"/>
      <c r="E3" s="8" t="str">
        <f>'[1]Thong tin'!B3</f>
        <v>12 tháng / năm 2016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5" t="s">
        <v>49</v>
      </c>
      <c r="R3" s="89"/>
      <c r="S3" s="86"/>
      <c r="T3" s="86"/>
    </row>
    <row r="4" spans="1:20" ht="14.25" customHeight="1">
      <c r="A4" s="90" t="s">
        <v>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91"/>
      <c r="P4" s="91"/>
      <c r="Q4" s="92" t="s">
        <v>8</v>
      </c>
      <c r="R4" s="92"/>
      <c r="S4" s="92"/>
      <c r="T4" s="92"/>
    </row>
    <row r="5" spans="2:20" ht="21.75" customHeight="1" thickBot="1">
      <c r="B5" s="93"/>
      <c r="C5" s="93"/>
      <c r="Q5" s="94" t="s">
        <v>50</v>
      </c>
      <c r="R5" s="94"/>
      <c r="S5" s="94"/>
      <c r="T5" s="94"/>
    </row>
    <row r="6" spans="1:36" ht="18.75" customHeight="1" thickTop="1">
      <c r="A6" s="15" t="s">
        <v>10</v>
      </c>
      <c r="B6" s="16"/>
      <c r="C6" s="17" t="s">
        <v>11</v>
      </c>
      <c r="D6" s="18"/>
      <c r="E6" s="19"/>
      <c r="F6" s="20" t="s">
        <v>12</v>
      </c>
      <c r="G6" s="21" t="s">
        <v>13</v>
      </c>
      <c r="H6" s="22" t="s">
        <v>14</v>
      </c>
      <c r="I6" s="23"/>
      <c r="J6" s="23"/>
      <c r="K6" s="23"/>
      <c r="L6" s="23"/>
      <c r="M6" s="23"/>
      <c r="N6" s="23"/>
      <c r="O6" s="23"/>
      <c r="P6" s="23"/>
      <c r="Q6" s="23"/>
      <c r="R6" s="24"/>
      <c r="S6" s="25" t="s">
        <v>15</v>
      </c>
      <c r="T6" s="95" t="s">
        <v>51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1:36" s="98" customFormat="1" ht="15.75">
      <c r="A7" s="26"/>
      <c r="B7" s="27"/>
      <c r="C7" s="25" t="s">
        <v>17</v>
      </c>
      <c r="D7" s="28" t="s">
        <v>18</v>
      </c>
      <c r="E7" s="29"/>
      <c r="F7" s="30"/>
      <c r="G7" s="31"/>
      <c r="H7" s="21" t="s">
        <v>19</v>
      </c>
      <c r="I7" s="28" t="s">
        <v>20</v>
      </c>
      <c r="J7" s="32"/>
      <c r="K7" s="32"/>
      <c r="L7" s="32"/>
      <c r="M7" s="32"/>
      <c r="N7" s="32"/>
      <c r="O7" s="32"/>
      <c r="P7" s="32"/>
      <c r="Q7" s="33"/>
      <c r="R7" s="29" t="s">
        <v>21</v>
      </c>
      <c r="S7" s="31"/>
      <c r="T7" s="97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</row>
    <row r="8" spans="1:36" ht="15.75">
      <c r="A8" s="26"/>
      <c r="B8" s="27"/>
      <c r="C8" s="31"/>
      <c r="D8" s="34"/>
      <c r="E8" s="35"/>
      <c r="F8" s="30"/>
      <c r="G8" s="31"/>
      <c r="H8" s="31"/>
      <c r="I8" s="21" t="s">
        <v>19</v>
      </c>
      <c r="J8" s="36" t="s">
        <v>18</v>
      </c>
      <c r="K8" s="37"/>
      <c r="L8" s="37"/>
      <c r="M8" s="37"/>
      <c r="N8" s="37"/>
      <c r="O8" s="37"/>
      <c r="P8" s="37"/>
      <c r="Q8" s="38"/>
      <c r="R8" s="39"/>
      <c r="S8" s="31"/>
      <c r="T8" s="97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</row>
    <row r="9" spans="1:36" ht="15.75">
      <c r="A9" s="26"/>
      <c r="B9" s="27"/>
      <c r="C9" s="31"/>
      <c r="D9" s="25" t="s">
        <v>22</v>
      </c>
      <c r="E9" s="25" t="s">
        <v>23</v>
      </c>
      <c r="F9" s="30"/>
      <c r="G9" s="31"/>
      <c r="H9" s="31"/>
      <c r="I9" s="31"/>
      <c r="J9" s="38" t="s">
        <v>24</v>
      </c>
      <c r="K9" s="40" t="s">
        <v>25</v>
      </c>
      <c r="L9" s="25" t="s">
        <v>52</v>
      </c>
      <c r="M9" s="41" t="s">
        <v>26</v>
      </c>
      <c r="N9" s="21" t="s">
        <v>27</v>
      </c>
      <c r="O9" s="21" t="s">
        <v>28</v>
      </c>
      <c r="P9" s="21" t="s">
        <v>29</v>
      </c>
      <c r="Q9" s="21" t="s">
        <v>30</v>
      </c>
      <c r="R9" s="39"/>
      <c r="S9" s="31"/>
      <c r="T9" s="97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20" ht="28.5" customHeight="1">
      <c r="A10" s="42"/>
      <c r="B10" s="43"/>
      <c r="C10" s="44"/>
      <c r="D10" s="44"/>
      <c r="E10" s="44"/>
      <c r="F10" s="34"/>
      <c r="G10" s="44"/>
      <c r="H10" s="44"/>
      <c r="I10" s="44"/>
      <c r="J10" s="38"/>
      <c r="K10" s="40"/>
      <c r="L10" s="99"/>
      <c r="M10" s="41"/>
      <c r="N10" s="44"/>
      <c r="O10" s="44" t="s">
        <v>28</v>
      </c>
      <c r="P10" s="44" t="s">
        <v>29</v>
      </c>
      <c r="Q10" s="44" t="s">
        <v>30</v>
      </c>
      <c r="R10" s="35"/>
      <c r="S10" s="44"/>
      <c r="T10" s="100"/>
    </row>
    <row r="11" spans="1:20" ht="15.75">
      <c r="A11" s="45" t="s">
        <v>31</v>
      </c>
      <c r="B11" s="46"/>
      <c r="C11" s="47">
        <v>1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  <c r="O11" s="47">
        <v>13</v>
      </c>
      <c r="P11" s="47">
        <v>14</v>
      </c>
      <c r="Q11" s="47">
        <v>15</v>
      </c>
      <c r="R11" s="47">
        <v>16</v>
      </c>
      <c r="S11" s="47">
        <v>17</v>
      </c>
      <c r="T11" s="47">
        <v>18</v>
      </c>
    </row>
    <row r="12" spans="1:20" ht="15.75">
      <c r="A12" s="48" t="s">
        <v>32</v>
      </c>
      <c r="B12" s="49"/>
      <c r="C12" s="50">
        <f>IF(SUM(D12:E12)=SUM(F12:H12),SUM(D12:E12),"Kiểm tra lại")</f>
        <v>224407841</v>
      </c>
      <c r="D12" s="50">
        <f>IF(SUM(D13,D24)=SUM('[2]Mau 03'!C12,'[2]Mau 04'!C12),SUM(D13,D24),"Kiểm tra với biểu 3 và 4")</f>
        <v>50552043</v>
      </c>
      <c r="E12" s="50">
        <f>IF(SUM(E13,E24)=SUM('[2]Mau 03'!C13,'[2]Mau 04'!C13),SUM(E13,E24),"Kiểm tra với biểu 3 và 4")</f>
        <v>173855798</v>
      </c>
      <c r="F12" s="50">
        <f>IF(SUM(F13,F24)=SUM('[2]Mau 03'!C14,'[2]Mau 04'!C14),SUM(F13,F24),"Kiểm tra với biểu 3 và 4")</f>
        <v>6296040</v>
      </c>
      <c r="G12" s="50">
        <f>IF(SUM(G13,G24)=SUM('[2]Mau 03'!C15,'[2]Mau 04'!C15),SUM(G13,G24),"Kiểm tra với biểu 3 và 4")</f>
        <v>0</v>
      </c>
      <c r="H12" s="50">
        <f>SUM(I12,R12)</f>
        <v>218111801</v>
      </c>
      <c r="I12" s="50">
        <f>SUM(J12:Q12)</f>
        <v>105108300</v>
      </c>
      <c r="J12" s="50">
        <f>IF(SUM(J13,J24)=SUM('[2]Mau 03'!C18,'[2]Mau 04'!C18),SUM(J13,J24),"Kiểm tra với biểu 3 và 4")</f>
        <v>36969838</v>
      </c>
      <c r="K12" s="50">
        <f>IF(SUM(K13,K24)=SUM('[2]Mau 03'!C19,'[2]Mau 04'!C19),SUM(K13,K24),"Kiểm tra với biểu 3 và 4")</f>
        <v>10010077</v>
      </c>
      <c r="L12" s="50">
        <f>IF(SUM(L13,L24)='[2]Mau 03'!C20,SUM(L13,L24),"Kiểm tra với biểu 3")</f>
        <v>8991</v>
      </c>
      <c r="M12" s="50">
        <f>IF(SUM(M13,M24)=SUM('[2]Mau 03'!C21,'[2]Mau 04'!C20),SUM(M13,M24),"Kiểm tra với biểu 3 và 4")</f>
        <v>55448402</v>
      </c>
      <c r="N12" s="50">
        <f>IF(SUM(N13,N24)=SUM('[2]Mau 03'!C22,'[2]Mau 04'!C21),SUM(N13,N24),"Kiểm tra với biểu 3 và 4")</f>
        <v>750439</v>
      </c>
      <c r="O12" s="50">
        <f>IF(SUM(O13,O24)=SUM('[2]Mau 03'!C23,'[2]Mau 04'!C22),SUM(O13,O24),"Kiểm tra với biểu 3 và 4")</f>
        <v>937853</v>
      </c>
      <c r="P12" s="50">
        <f>IF(SUM(P13,P24)=SUM('[2]Mau 03'!C24,'[2]Mau 04'!C23),SUM(P13,P24),"Kiểm tra với biểu 3 và 4")</f>
        <v>0</v>
      </c>
      <c r="Q12" s="50">
        <f>IF(SUM(Q13,Q24)=SUM('[2]Mau 03'!C25,'[2]Mau 04'!C24),SUM(Q13,Q24),"Kiểm tra với biểu 3 và 4")</f>
        <v>982700</v>
      </c>
      <c r="R12" s="50">
        <f>IF(SUM(R13,R24)=SUM('[2]Mau 03'!C26,'[2]Mau 04'!C25),SUM(R13,R24),"Kiểm tra với biểu 3 và 4")</f>
        <v>113003501</v>
      </c>
      <c r="S12" s="50">
        <f>H12-SUM(J12:L12)</f>
        <v>171122895</v>
      </c>
      <c r="T12" s="101">
        <f>IF(I12&gt;0,SUM(J12:L12)/I12,"")</f>
        <v>0.44705228797345214</v>
      </c>
    </row>
    <row r="13" spans="1:20" ht="15.75">
      <c r="A13" s="52" t="s">
        <v>33</v>
      </c>
      <c r="B13" s="53" t="str">
        <f>'[3]Mau 07'!B12</f>
        <v>Cục THADS tỉnh Quảng Trị</v>
      </c>
      <c r="C13" s="54">
        <f>IF(SUM(D13:E13)=SUM(F13:H13),SUM(D13:E13),"Kiểm tra lại")</f>
        <v>34012211</v>
      </c>
      <c r="D13" s="54">
        <f>SUM(D14:D23)</f>
        <v>10253516</v>
      </c>
      <c r="E13" s="54">
        <f>SUM(E14:E23)</f>
        <v>23758695</v>
      </c>
      <c r="F13" s="54">
        <f>SUM(F14:F23)</f>
        <v>2472868</v>
      </c>
      <c r="G13" s="54">
        <f>SUM(G14:G23)</f>
        <v>0</v>
      </c>
      <c r="H13" s="54">
        <f>SUM(I13,R13)</f>
        <v>31539343</v>
      </c>
      <c r="I13" s="54">
        <f>SUM(J13:Q13)</f>
        <v>20014672</v>
      </c>
      <c r="J13" s="54">
        <f aca="true" t="shared" si="0" ref="J13:R13">SUM(J14:J23)</f>
        <v>14563319</v>
      </c>
      <c r="K13" s="54">
        <f t="shared" si="0"/>
        <v>583881</v>
      </c>
      <c r="L13" s="54">
        <f t="shared" si="0"/>
        <v>0</v>
      </c>
      <c r="M13" s="54">
        <f t="shared" si="0"/>
        <v>4867472</v>
      </c>
      <c r="N13" s="54">
        <f t="shared" si="0"/>
        <v>0</v>
      </c>
      <c r="O13" s="54">
        <f t="shared" si="0"/>
        <v>0</v>
      </c>
      <c r="P13" s="54">
        <f t="shared" si="0"/>
        <v>0</v>
      </c>
      <c r="Q13" s="54">
        <f t="shared" si="0"/>
        <v>0</v>
      </c>
      <c r="R13" s="54">
        <f t="shared" si="0"/>
        <v>11524671</v>
      </c>
      <c r="S13" s="54">
        <f aca="true" t="shared" si="1" ref="S13:S76">H13-SUM(J13:L13)</f>
        <v>16392143</v>
      </c>
      <c r="T13" s="102">
        <f>IF(I13&gt;0,SUM(J13:L13)/I13,"")</f>
        <v>0.7568048079928564</v>
      </c>
    </row>
    <row r="14" spans="1:20" ht="15.75">
      <c r="A14" s="57">
        <v>1</v>
      </c>
      <c r="B14" s="57" t="str">
        <f>'[3]Mau 07'!B13</f>
        <v>Lê Thị Mỹ Hạnh</v>
      </c>
      <c r="C14" s="58">
        <f>IF(SUM(D14:E14)=SUM(F14:H14),SUM(D14:E14),"Kiểm tra lại")</f>
        <v>841008</v>
      </c>
      <c r="D14" s="59">
        <f>'[3]Mau 07'!D13</f>
        <v>455445</v>
      </c>
      <c r="E14" s="59">
        <f>'[3]Mau 07'!E13</f>
        <v>385563</v>
      </c>
      <c r="F14" s="59">
        <f>'[3]Mau 07'!F13</f>
        <v>200</v>
      </c>
      <c r="G14" s="59">
        <f>'[3]Mau 07'!G13</f>
        <v>0</v>
      </c>
      <c r="H14" s="58">
        <f>SUM(I14,R14)</f>
        <v>840808</v>
      </c>
      <c r="I14" s="58">
        <f>SUM(J14:Q14)</f>
        <v>485363</v>
      </c>
      <c r="J14" s="59">
        <f>'[3]Mau 07'!J13</f>
        <v>441713</v>
      </c>
      <c r="K14" s="59">
        <f>'[3]Mau 07'!K13</f>
        <v>0</v>
      </c>
      <c r="L14" s="59">
        <f>'[3]Mau 07'!L13</f>
        <v>0</v>
      </c>
      <c r="M14" s="59">
        <f>'[3]Mau 07'!M13</f>
        <v>43650</v>
      </c>
      <c r="N14" s="59">
        <f>'[3]Mau 07'!N13</f>
        <v>0</v>
      </c>
      <c r="O14" s="59">
        <f>'[3]Mau 07'!O13</f>
        <v>0</v>
      </c>
      <c r="P14" s="59">
        <f>'[3]Mau 07'!P13</f>
        <v>0</v>
      </c>
      <c r="Q14" s="59">
        <f>'[3]Mau 07'!Q13</f>
        <v>0</v>
      </c>
      <c r="R14" s="59">
        <f>'[3]Mau 07'!R13</f>
        <v>355445</v>
      </c>
      <c r="S14" s="58">
        <f t="shared" si="1"/>
        <v>399095</v>
      </c>
      <c r="T14" s="103">
        <f>IF(I14&gt;0,SUM(J14:L14)/I14,"")</f>
        <v>0.9100673104459961</v>
      </c>
    </row>
    <row r="15" spans="1:20" ht="15.75">
      <c r="A15" s="57">
        <v>2</v>
      </c>
      <c r="B15" s="57" t="str">
        <f>'[3]Mau 07'!B14</f>
        <v>Trần Kim Dũng</v>
      </c>
      <c r="C15" s="58">
        <f>IF(SUM(D15:E15)=SUM(F15:H15),SUM(D15:E15),"Kiểm tra lại")</f>
        <v>1624300</v>
      </c>
      <c r="D15" s="59">
        <f>'[3]Mau 07'!D14</f>
        <v>815500</v>
      </c>
      <c r="E15" s="59">
        <f>'[3]Mau 07'!E14</f>
        <v>808800</v>
      </c>
      <c r="F15" s="59">
        <f>'[3]Mau 07'!F14</f>
        <v>23201</v>
      </c>
      <c r="G15" s="59">
        <f>'[3]Mau 07'!G14</f>
        <v>0</v>
      </c>
      <c r="H15" s="58">
        <f>SUM(I15,R15)</f>
        <v>1601099</v>
      </c>
      <c r="I15" s="58">
        <f>SUM(J15:Q15)</f>
        <v>1513198</v>
      </c>
      <c r="J15" s="59">
        <f>'[3]Mau 07'!J14</f>
        <v>930631</v>
      </c>
      <c r="K15" s="59">
        <f>'[3]Mau 07'!K14</f>
        <v>496567</v>
      </c>
      <c r="L15" s="59">
        <f>'[3]Mau 07'!L14</f>
        <v>0</v>
      </c>
      <c r="M15" s="59">
        <f>'[3]Mau 07'!M14</f>
        <v>86000</v>
      </c>
      <c r="N15" s="59">
        <f>'[3]Mau 07'!N14</f>
        <v>0</v>
      </c>
      <c r="O15" s="59">
        <f>'[3]Mau 07'!O14</f>
        <v>0</v>
      </c>
      <c r="P15" s="59">
        <f>'[3]Mau 07'!P14</f>
        <v>0</v>
      </c>
      <c r="Q15" s="59">
        <f>'[3]Mau 07'!Q14</f>
        <v>0</v>
      </c>
      <c r="R15" s="59">
        <f>'[3]Mau 07'!R14</f>
        <v>87901</v>
      </c>
      <c r="S15" s="58">
        <f t="shared" si="1"/>
        <v>173901</v>
      </c>
      <c r="T15" s="103">
        <f>IF(I15&gt;0,SUM(J15:L15)/I15,"")</f>
        <v>0.9431667237202269</v>
      </c>
    </row>
    <row r="16" spans="1:20" ht="15.75">
      <c r="A16" s="57">
        <v>3</v>
      </c>
      <c r="B16" s="57" t="str">
        <f>'[3]Mau 07'!B15</f>
        <v>Mai Anh Tuấn</v>
      </c>
      <c r="C16" s="58">
        <f aca="true" t="shared" si="2" ref="C16:C79">IF(SUM(D16:E16)=SUM(F16:H16),SUM(D16:E16),"Kiểm tra lại")</f>
        <v>7309318</v>
      </c>
      <c r="D16" s="59">
        <f>'[3]Mau 07'!D15</f>
        <v>4933754</v>
      </c>
      <c r="E16" s="59">
        <f>'[3]Mau 07'!E15</f>
        <v>2375564</v>
      </c>
      <c r="F16" s="59">
        <f>'[3]Mau 07'!F15</f>
        <v>6200</v>
      </c>
      <c r="G16" s="59">
        <f>'[3]Mau 07'!G15</f>
        <v>0</v>
      </c>
      <c r="H16" s="58">
        <f aca="true" t="shared" si="3" ref="H16:H79">SUM(I16,R16)</f>
        <v>7303118</v>
      </c>
      <c r="I16" s="58">
        <f aca="true" t="shared" si="4" ref="I16:I79">SUM(J16:Q16)</f>
        <v>5544420</v>
      </c>
      <c r="J16" s="59">
        <f>'[3]Mau 07'!J15</f>
        <v>4544539</v>
      </c>
      <c r="K16" s="59">
        <f>'[3]Mau 07'!K15</f>
        <v>0</v>
      </c>
      <c r="L16" s="59">
        <f>'[3]Mau 07'!L15</f>
        <v>0</v>
      </c>
      <c r="M16" s="59">
        <f>'[3]Mau 07'!M15</f>
        <v>999881</v>
      </c>
      <c r="N16" s="59">
        <f>'[3]Mau 07'!N15</f>
        <v>0</v>
      </c>
      <c r="O16" s="59">
        <f>'[3]Mau 07'!O15</f>
        <v>0</v>
      </c>
      <c r="P16" s="59">
        <f>'[3]Mau 07'!P15</f>
        <v>0</v>
      </c>
      <c r="Q16" s="59">
        <f>'[3]Mau 07'!Q15</f>
        <v>0</v>
      </c>
      <c r="R16" s="59">
        <f>'[3]Mau 07'!R15</f>
        <v>1758698</v>
      </c>
      <c r="S16" s="58">
        <f t="shared" si="1"/>
        <v>2758579</v>
      </c>
      <c r="T16" s="103">
        <f aca="true" t="shared" si="5" ref="T16:T79">IF(I16&gt;0,SUM(J16:L16)/I16,"")</f>
        <v>0.8196599463965573</v>
      </c>
    </row>
    <row r="17" spans="1:20" ht="15.75">
      <c r="A17" s="57">
        <v>4</v>
      </c>
      <c r="B17" s="57" t="str">
        <f>'[3]Mau 07'!B16</f>
        <v>Ngô Tú Ngọc</v>
      </c>
      <c r="C17" s="58">
        <f t="shared" si="2"/>
        <v>8352021</v>
      </c>
      <c r="D17" s="59">
        <f>'[3]Mau 07'!D16</f>
        <v>2842297</v>
      </c>
      <c r="E17" s="59">
        <f>'[3]Mau 07'!E16</f>
        <v>5509724</v>
      </c>
      <c r="F17" s="59">
        <f>'[3]Mau 07'!F16</f>
        <v>5681</v>
      </c>
      <c r="G17" s="59">
        <f>'[3]Mau 07'!G16</f>
        <v>0</v>
      </c>
      <c r="H17" s="58">
        <f t="shared" si="3"/>
        <v>8346340</v>
      </c>
      <c r="I17" s="58">
        <f t="shared" si="4"/>
        <v>668814</v>
      </c>
      <c r="J17" s="59">
        <f>'[3]Mau 07'!J16</f>
        <v>321674</v>
      </c>
      <c r="K17" s="59">
        <f>'[3]Mau 07'!K16</f>
        <v>71550</v>
      </c>
      <c r="L17" s="59">
        <f>'[3]Mau 07'!L16</f>
        <v>0</v>
      </c>
      <c r="M17" s="59">
        <f>'[3]Mau 07'!M16</f>
        <v>275590</v>
      </c>
      <c r="N17" s="59">
        <f>'[3]Mau 07'!N16</f>
        <v>0</v>
      </c>
      <c r="O17" s="59">
        <f>'[3]Mau 07'!O16</f>
        <v>0</v>
      </c>
      <c r="P17" s="59">
        <f>'[3]Mau 07'!P16</f>
        <v>0</v>
      </c>
      <c r="Q17" s="59">
        <f>'[3]Mau 07'!Q16</f>
        <v>0</v>
      </c>
      <c r="R17" s="59">
        <f>'[3]Mau 07'!R16</f>
        <v>7677526</v>
      </c>
      <c r="S17" s="58">
        <f t="shared" si="1"/>
        <v>7953116</v>
      </c>
      <c r="T17" s="103">
        <f t="shared" si="5"/>
        <v>0.587942238051237</v>
      </c>
    </row>
    <row r="18" spans="1:20" ht="15.75">
      <c r="A18" s="57">
        <v>5</v>
      </c>
      <c r="B18" s="57" t="str">
        <f>'[3]Mau 07'!B17</f>
        <v>Trương Văn Đới</v>
      </c>
      <c r="C18" s="58">
        <f t="shared" si="2"/>
        <v>1543245</v>
      </c>
      <c r="D18" s="59">
        <f>'[3]Mau 07'!D17</f>
        <v>579619</v>
      </c>
      <c r="E18" s="59">
        <f>'[3]Mau 07'!E17</f>
        <v>963626</v>
      </c>
      <c r="F18" s="59">
        <f>'[3]Mau 07'!F17</f>
        <v>0</v>
      </c>
      <c r="G18" s="59">
        <f>'[3]Mau 07'!G17</f>
        <v>0</v>
      </c>
      <c r="H18" s="58">
        <f t="shared" si="3"/>
        <v>1543245</v>
      </c>
      <c r="I18" s="58">
        <f t="shared" si="4"/>
        <v>527749</v>
      </c>
      <c r="J18" s="59">
        <f>'[3]Mau 07'!J17</f>
        <v>526249</v>
      </c>
      <c r="K18" s="59">
        <f>'[3]Mau 07'!K17</f>
        <v>0</v>
      </c>
      <c r="L18" s="59">
        <f>'[3]Mau 07'!L17</f>
        <v>0</v>
      </c>
      <c r="M18" s="59">
        <f>'[3]Mau 07'!M17</f>
        <v>1500</v>
      </c>
      <c r="N18" s="59">
        <f>'[3]Mau 07'!N17</f>
        <v>0</v>
      </c>
      <c r="O18" s="59">
        <f>'[3]Mau 07'!O17</f>
        <v>0</v>
      </c>
      <c r="P18" s="59">
        <f>'[3]Mau 07'!P17</f>
        <v>0</v>
      </c>
      <c r="Q18" s="59">
        <f>'[3]Mau 07'!Q17</f>
        <v>0</v>
      </c>
      <c r="R18" s="59">
        <f>'[3]Mau 07'!R17</f>
        <v>1015496</v>
      </c>
      <c r="S18" s="58">
        <f t="shared" si="1"/>
        <v>1016996</v>
      </c>
      <c r="T18" s="103">
        <f t="shared" si="5"/>
        <v>0.9971577397588627</v>
      </c>
    </row>
    <row r="19" spans="1:20" ht="15.75">
      <c r="A19" s="57">
        <v>6</v>
      </c>
      <c r="B19" s="57" t="str">
        <f>'[3]Mau 07'!B18</f>
        <v>Nguyễn Thị Thỷ</v>
      </c>
      <c r="C19" s="58">
        <f t="shared" si="2"/>
        <v>1890664</v>
      </c>
      <c r="D19" s="59">
        <f>'[3]Mau 07'!D18</f>
        <v>349948</v>
      </c>
      <c r="E19" s="59">
        <f>'[3]Mau 07'!E18</f>
        <v>1540716</v>
      </c>
      <c r="F19" s="59">
        <f>'[3]Mau 07'!F18</f>
        <v>37839</v>
      </c>
      <c r="G19" s="59">
        <f>'[3]Mau 07'!G18</f>
        <v>0</v>
      </c>
      <c r="H19" s="58">
        <f t="shared" si="3"/>
        <v>1852825</v>
      </c>
      <c r="I19" s="58">
        <f t="shared" si="4"/>
        <v>1597145</v>
      </c>
      <c r="J19" s="59">
        <f>'[3]Mau 07'!J18</f>
        <v>758807</v>
      </c>
      <c r="K19" s="59">
        <f>'[3]Mau 07'!K18</f>
        <v>4900</v>
      </c>
      <c r="L19" s="59">
        <f>'[3]Mau 07'!L18</f>
        <v>0</v>
      </c>
      <c r="M19" s="59">
        <f>'[3]Mau 07'!M18</f>
        <v>833438</v>
      </c>
      <c r="N19" s="59">
        <f>'[3]Mau 07'!N18</f>
        <v>0</v>
      </c>
      <c r="O19" s="59">
        <f>'[3]Mau 07'!O18</f>
        <v>0</v>
      </c>
      <c r="P19" s="59">
        <f>'[3]Mau 07'!P18</f>
        <v>0</v>
      </c>
      <c r="Q19" s="59">
        <f>'[3]Mau 07'!Q18</f>
        <v>0</v>
      </c>
      <c r="R19" s="59">
        <f>'[3]Mau 07'!R18</f>
        <v>255680</v>
      </c>
      <c r="S19" s="58">
        <f t="shared" si="1"/>
        <v>1089118</v>
      </c>
      <c r="T19" s="103">
        <f t="shared" si="5"/>
        <v>0.4781701097896559</v>
      </c>
    </row>
    <row r="20" spans="1:20" s="104" customFormat="1" ht="15">
      <c r="A20" s="57">
        <v>7</v>
      </c>
      <c r="B20" s="57" t="str">
        <f>'[3]Mau 07'!B19</f>
        <v>Trần Văn Đạt</v>
      </c>
      <c r="C20" s="58">
        <f t="shared" si="2"/>
        <v>11859523</v>
      </c>
      <c r="D20" s="59">
        <f>'[3]Mau 07'!D19</f>
        <v>0</v>
      </c>
      <c r="E20" s="59">
        <f>'[3]Mau 07'!E19</f>
        <v>11859523</v>
      </c>
      <c r="F20" s="59">
        <f>'[3]Mau 07'!F19</f>
        <v>2372647</v>
      </c>
      <c r="G20" s="59">
        <f>'[3]Mau 07'!G19</f>
        <v>0</v>
      </c>
      <c r="H20" s="58">
        <f t="shared" si="3"/>
        <v>9486876</v>
      </c>
      <c r="I20" s="58">
        <f t="shared" si="4"/>
        <v>9178855</v>
      </c>
      <c r="J20" s="59">
        <f>'[3]Mau 07'!J19</f>
        <v>6819741</v>
      </c>
      <c r="K20" s="59">
        <f>'[3]Mau 07'!K19</f>
        <v>10600</v>
      </c>
      <c r="L20" s="59">
        <f>'[3]Mau 07'!L19</f>
        <v>0</v>
      </c>
      <c r="M20" s="59">
        <f>'[3]Mau 07'!M19</f>
        <v>2348514</v>
      </c>
      <c r="N20" s="59">
        <f>'[3]Mau 07'!N19</f>
        <v>0</v>
      </c>
      <c r="O20" s="59">
        <f>'[3]Mau 07'!O19</f>
        <v>0</v>
      </c>
      <c r="P20" s="59">
        <f>'[3]Mau 07'!P19</f>
        <v>0</v>
      </c>
      <c r="Q20" s="59">
        <f>'[3]Mau 07'!Q19</f>
        <v>0</v>
      </c>
      <c r="R20" s="59">
        <f>'[3]Mau 07'!R19</f>
        <v>308021</v>
      </c>
      <c r="S20" s="58">
        <f t="shared" si="1"/>
        <v>2656535</v>
      </c>
      <c r="T20" s="103">
        <f t="shared" si="5"/>
        <v>0.7441386752487102</v>
      </c>
    </row>
    <row r="21" spans="1:20" s="105" customFormat="1" ht="15.75">
      <c r="A21" s="57">
        <v>8</v>
      </c>
      <c r="B21" s="57" t="str">
        <f>'[3]Mau 07'!B20</f>
        <v>Lê Giang Sơn</v>
      </c>
      <c r="C21" s="58">
        <f t="shared" si="2"/>
        <v>592132</v>
      </c>
      <c r="D21" s="59">
        <f>'[3]Mau 07'!D20</f>
        <v>276953</v>
      </c>
      <c r="E21" s="59">
        <f>'[3]Mau 07'!E20</f>
        <v>315179</v>
      </c>
      <c r="F21" s="59">
        <f>'[3]Mau 07'!F20</f>
        <v>27100</v>
      </c>
      <c r="G21" s="59">
        <f>'[3]Mau 07'!G20</f>
        <v>0</v>
      </c>
      <c r="H21" s="58">
        <f t="shared" si="3"/>
        <v>565032</v>
      </c>
      <c r="I21" s="58">
        <f t="shared" si="4"/>
        <v>499128</v>
      </c>
      <c r="J21" s="59">
        <f>'[3]Mau 07'!J20</f>
        <v>219965</v>
      </c>
      <c r="K21" s="59">
        <f>'[3]Mau 07'!K20</f>
        <v>264</v>
      </c>
      <c r="L21" s="59">
        <f>'[3]Mau 07'!L20</f>
        <v>0</v>
      </c>
      <c r="M21" s="59">
        <f>'[3]Mau 07'!M20</f>
        <v>278899</v>
      </c>
      <c r="N21" s="59">
        <f>'[3]Mau 07'!N20</f>
        <v>0</v>
      </c>
      <c r="O21" s="59">
        <f>'[3]Mau 07'!O20</f>
        <v>0</v>
      </c>
      <c r="P21" s="59">
        <f>'[3]Mau 07'!P20</f>
        <v>0</v>
      </c>
      <c r="Q21" s="59">
        <f>'[3]Mau 07'!Q20</f>
        <v>0</v>
      </c>
      <c r="R21" s="59">
        <f>'[3]Mau 07'!R20</f>
        <v>65904</v>
      </c>
      <c r="S21" s="58">
        <f t="shared" si="1"/>
        <v>344803</v>
      </c>
      <c r="T21" s="103">
        <f t="shared" si="5"/>
        <v>0.4412275007613278</v>
      </c>
    </row>
    <row r="22" spans="1:20" ht="15.75" hidden="1">
      <c r="A22" s="57">
        <v>9</v>
      </c>
      <c r="B22" s="57" t="str">
        <f>'[3]Mau 07'!B21</f>
        <v>Chấp hành viên …</v>
      </c>
      <c r="C22" s="58">
        <f t="shared" si="2"/>
        <v>0</v>
      </c>
      <c r="D22" s="59">
        <f>'[3]Mau 07'!D21</f>
        <v>0</v>
      </c>
      <c r="E22" s="59">
        <f>'[3]Mau 07'!E21</f>
        <v>0</v>
      </c>
      <c r="F22" s="59">
        <f>'[3]Mau 07'!F21</f>
        <v>0</v>
      </c>
      <c r="G22" s="59">
        <f>'[3]Mau 07'!G21</f>
        <v>0</v>
      </c>
      <c r="H22" s="58">
        <f t="shared" si="3"/>
        <v>0</v>
      </c>
      <c r="I22" s="58">
        <f t="shared" si="4"/>
        <v>0</v>
      </c>
      <c r="J22" s="59">
        <f>'[3]Mau 07'!J21</f>
        <v>0</v>
      </c>
      <c r="K22" s="59">
        <f>'[3]Mau 07'!K21</f>
        <v>0</v>
      </c>
      <c r="L22" s="59">
        <f>'[3]Mau 07'!L21</f>
        <v>0</v>
      </c>
      <c r="M22" s="59">
        <f>'[3]Mau 07'!M21</f>
        <v>0</v>
      </c>
      <c r="N22" s="59">
        <f>'[3]Mau 07'!N21</f>
        <v>0</v>
      </c>
      <c r="O22" s="59">
        <f>'[3]Mau 07'!O21</f>
        <v>0</v>
      </c>
      <c r="P22" s="59">
        <f>'[3]Mau 07'!P21</f>
        <v>0</v>
      </c>
      <c r="Q22" s="59">
        <f>'[3]Mau 07'!Q21</f>
        <v>0</v>
      </c>
      <c r="R22" s="59">
        <f>'[3]Mau 07'!R21</f>
        <v>0</v>
      </c>
      <c r="S22" s="58">
        <f t="shared" si="1"/>
        <v>0</v>
      </c>
      <c r="T22" s="103">
        <f t="shared" si="5"/>
      </c>
    </row>
    <row r="23" spans="1:20" ht="15.75" hidden="1">
      <c r="A23" s="57">
        <v>10</v>
      </c>
      <c r="B23" s="57" t="str">
        <f>'[3]Mau 07'!B22</f>
        <v>Chấp hành viên …</v>
      </c>
      <c r="C23" s="58">
        <f t="shared" si="2"/>
        <v>0</v>
      </c>
      <c r="D23" s="59">
        <f>'[3]Mau 07'!D22</f>
        <v>0</v>
      </c>
      <c r="E23" s="59">
        <f>'[3]Mau 07'!E22</f>
        <v>0</v>
      </c>
      <c r="F23" s="59">
        <f>'[3]Mau 07'!F22</f>
        <v>0</v>
      </c>
      <c r="G23" s="59">
        <f>'[3]Mau 07'!G22</f>
        <v>0</v>
      </c>
      <c r="H23" s="58">
        <f t="shared" si="3"/>
        <v>0</v>
      </c>
      <c r="I23" s="58">
        <f t="shared" si="4"/>
        <v>0</v>
      </c>
      <c r="J23" s="59">
        <f>'[3]Mau 07'!J22</f>
        <v>0</v>
      </c>
      <c r="K23" s="59">
        <f>'[3]Mau 07'!K22</f>
        <v>0</v>
      </c>
      <c r="L23" s="59">
        <f>'[3]Mau 07'!L22</f>
        <v>0</v>
      </c>
      <c r="M23" s="59">
        <f>'[3]Mau 07'!M22</f>
        <v>0</v>
      </c>
      <c r="N23" s="59">
        <f>'[3]Mau 07'!N22</f>
        <v>0</v>
      </c>
      <c r="O23" s="59">
        <f>'[3]Mau 07'!O22</f>
        <v>0</v>
      </c>
      <c r="P23" s="59">
        <f>'[3]Mau 07'!P22</f>
        <v>0</v>
      </c>
      <c r="Q23" s="59">
        <f>'[3]Mau 07'!Q22</f>
        <v>0</v>
      </c>
      <c r="R23" s="59">
        <f>'[3]Mau 07'!R22</f>
        <v>0</v>
      </c>
      <c r="S23" s="58">
        <f t="shared" si="1"/>
        <v>0</v>
      </c>
      <c r="T23" s="103">
        <f t="shared" si="5"/>
      </c>
    </row>
    <row r="24" spans="1:20" ht="15.75">
      <c r="A24" s="52" t="s">
        <v>34</v>
      </c>
      <c r="B24" s="53" t="s">
        <v>35</v>
      </c>
      <c r="C24" s="54">
        <f t="shared" si="2"/>
        <v>190395630</v>
      </c>
      <c r="D24" s="54">
        <f>SUM(D25,D36,D47,D58,D69,D80,D91,D102,D113)</f>
        <v>40298527</v>
      </c>
      <c r="E24" s="54">
        <f>SUM(E25,E36,E47,E58,E69,E80,E91,E102,E113)</f>
        <v>150097103</v>
      </c>
      <c r="F24" s="54">
        <f>SUM(F25,F36,F47,F58,F69,F80,F91,F102,F113)</f>
        <v>3823172</v>
      </c>
      <c r="G24" s="54">
        <f>SUM(G25,G36,G47,G58,G69,G80,G91,G102,G113)</f>
        <v>0</v>
      </c>
      <c r="H24" s="54">
        <f t="shared" si="3"/>
        <v>186572458</v>
      </c>
      <c r="I24" s="54">
        <f t="shared" si="4"/>
        <v>85093628</v>
      </c>
      <c r="J24" s="54">
        <f aca="true" t="shared" si="6" ref="J24:R24">SUM(J25,J36,J47,J58,J69,J80,J91,J102,J113)</f>
        <v>22406519</v>
      </c>
      <c r="K24" s="54">
        <f t="shared" si="6"/>
        <v>9426196</v>
      </c>
      <c r="L24" s="54">
        <f t="shared" si="6"/>
        <v>8991</v>
      </c>
      <c r="M24" s="54">
        <f t="shared" si="6"/>
        <v>50580930</v>
      </c>
      <c r="N24" s="54">
        <f t="shared" si="6"/>
        <v>750439</v>
      </c>
      <c r="O24" s="54">
        <f t="shared" si="6"/>
        <v>937853</v>
      </c>
      <c r="P24" s="54">
        <f t="shared" si="6"/>
        <v>0</v>
      </c>
      <c r="Q24" s="54">
        <f t="shared" si="6"/>
        <v>982700</v>
      </c>
      <c r="R24" s="54">
        <f t="shared" si="6"/>
        <v>101478830</v>
      </c>
      <c r="S24" s="54">
        <f t="shared" si="1"/>
        <v>154730752</v>
      </c>
      <c r="T24" s="102">
        <f t="shared" si="5"/>
        <v>0.3741961266476968</v>
      </c>
    </row>
    <row r="25" spans="1:20" ht="15.75" customHeight="1">
      <c r="A25" s="106">
        <v>1</v>
      </c>
      <c r="B25" s="106" t="str">
        <f>'[4]Mau 07'!B12</f>
        <v>Chi cục THADS TP Đông Hà</v>
      </c>
      <c r="C25" s="107">
        <f t="shared" si="2"/>
        <v>91217998</v>
      </c>
      <c r="D25" s="107">
        <f>SUM(D26:D35)</f>
        <v>11702087</v>
      </c>
      <c r="E25" s="107">
        <f>SUM(E26:E35)</f>
        <v>79515911</v>
      </c>
      <c r="F25" s="107">
        <f>SUM(F26:F35)</f>
        <v>647600</v>
      </c>
      <c r="G25" s="107">
        <f>SUM(G26:G35)</f>
        <v>0</v>
      </c>
      <c r="H25" s="107">
        <f t="shared" si="3"/>
        <v>90570398</v>
      </c>
      <c r="I25" s="107">
        <f t="shared" si="4"/>
        <v>46567976</v>
      </c>
      <c r="J25" s="107">
        <f aca="true" t="shared" si="7" ref="J25:R25">SUM(J26:J35)</f>
        <v>9250504</v>
      </c>
      <c r="K25" s="107">
        <f t="shared" si="7"/>
        <v>1162639</v>
      </c>
      <c r="L25" s="107">
        <f t="shared" si="7"/>
        <v>0</v>
      </c>
      <c r="M25" s="107">
        <f t="shared" si="7"/>
        <v>36144090</v>
      </c>
      <c r="N25" s="107">
        <f t="shared" si="7"/>
        <v>10742</v>
      </c>
      <c r="O25" s="107">
        <f t="shared" si="7"/>
        <v>1</v>
      </c>
      <c r="P25" s="107">
        <f t="shared" si="7"/>
        <v>0</v>
      </c>
      <c r="Q25" s="107">
        <f t="shared" si="7"/>
        <v>0</v>
      </c>
      <c r="R25" s="107">
        <f t="shared" si="7"/>
        <v>44002422</v>
      </c>
      <c r="S25" s="107">
        <f t="shared" si="1"/>
        <v>80157255</v>
      </c>
      <c r="T25" s="108">
        <f t="shared" si="5"/>
        <v>0.2236116725365088</v>
      </c>
    </row>
    <row r="26" spans="1:20" ht="15.75" customHeight="1">
      <c r="A26" s="67" t="s">
        <v>36</v>
      </c>
      <c r="B26" s="57" t="str">
        <f>'[4]Mau 07'!B13</f>
        <v>Nguyễn Xuân ĐứcA</v>
      </c>
      <c r="C26" s="58">
        <f t="shared" si="2"/>
        <v>26233583</v>
      </c>
      <c r="D26" s="59">
        <f>'[4]Mau 07'!D13</f>
        <v>388492</v>
      </c>
      <c r="E26" s="59">
        <f>'[4]Mau 07'!E13</f>
        <v>25845091</v>
      </c>
      <c r="F26" s="59">
        <f>'[4]Mau 07'!F13</f>
        <v>17191</v>
      </c>
      <c r="G26" s="59">
        <f>'[4]Mau 07'!G13</f>
        <v>0</v>
      </c>
      <c r="H26" s="58">
        <f t="shared" si="3"/>
        <v>26216392</v>
      </c>
      <c r="I26" s="58">
        <f t="shared" si="4"/>
        <v>17320506</v>
      </c>
      <c r="J26" s="59">
        <f>'[4]Mau 07'!J13</f>
        <v>1925586</v>
      </c>
      <c r="K26" s="59">
        <f>'[4]Mau 07'!K13</f>
        <v>173176</v>
      </c>
      <c r="L26" s="59">
        <f>'[4]Mau 07'!L13</f>
        <v>0</v>
      </c>
      <c r="M26" s="59">
        <f>'[4]Mau 07'!M13</f>
        <v>15221744</v>
      </c>
      <c r="N26" s="59">
        <f>'[4]Mau 07'!N13</f>
        <v>0</v>
      </c>
      <c r="O26" s="59">
        <f>'[4]Mau 07'!O13</f>
        <v>0</v>
      </c>
      <c r="P26" s="59">
        <f>'[4]Mau 07'!P13</f>
        <v>0</v>
      </c>
      <c r="Q26" s="59">
        <f>'[4]Mau 07'!Q13</f>
        <v>0</v>
      </c>
      <c r="R26" s="59">
        <f>'[4]Mau 07'!R13</f>
        <v>8895886</v>
      </c>
      <c r="S26" s="58">
        <f t="shared" si="1"/>
        <v>24117630</v>
      </c>
      <c r="T26" s="103">
        <f t="shared" si="5"/>
        <v>0.12117209508775321</v>
      </c>
    </row>
    <row r="27" spans="1:20" ht="15.75">
      <c r="A27" s="67" t="s">
        <v>37</v>
      </c>
      <c r="B27" s="57" t="str">
        <f>'[4]Mau 07'!B14</f>
        <v>Bùi Thị Bích Phượng</v>
      </c>
      <c r="C27" s="58">
        <f t="shared" si="2"/>
        <v>3141354</v>
      </c>
      <c r="D27" s="59">
        <f>'[4]Mau 07'!D14</f>
        <v>935973</v>
      </c>
      <c r="E27" s="59">
        <f>'[4]Mau 07'!E14</f>
        <v>2205381</v>
      </c>
      <c r="F27" s="59">
        <f>'[4]Mau 07'!F14</f>
        <v>612633</v>
      </c>
      <c r="G27" s="59">
        <f>'[4]Mau 07'!G14</f>
        <v>0</v>
      </c>
      <c r="H27" s="58">
        <f t="shared" si="3"/>
        <v>2528721</v>
      </c>
      <c r="I27" s="58">
        <f t="shared" si="4"/>
        <v>2518014</v>
      </c>
      <c r="J27" s="59">
        <f>'[4]Mau 07'!J14</f>
        <v>1715593</v>
      </c>
      <c r="K27" s="59">
        <f>'[4]Mau 07'!K14</f>
        <v>0</v>
      </c>
      <c r="L27" s="59">
        <f>'[4]Mau 07'!L14</f>
        <v>0</v>
      </c>
      <c r="M27" s="59">
        <f>'[4]Mau 07'!M14</f>
        <v>802421</v>
      </c>
      <c r="N27" s="59">
        <f>'[4]Mau 07'!N14</f>
        <v>0</v>
      </c>
      <c r="O27" s="59">
        <f>'[4]Mau 07'!O14</f>
        <v>0</v>
      </c>
      <c r="P27" s="59">
        <f>'[4]Mau 07'!P14</f>
        <v>0</v>
      </c>
      <c r="Q27" s="59">
        <f>'[4]Mau 07'!Q14</f>
        <v>0</v>
      </c>
      <c r="R27" s="59">
        <f>'[4]Mau 07'!R14</f>
        <v>10707</v>
      </c>
      <c r="S27" s="58">
        <f t="shared" si="1"/>
        <v>813128</v>
      </c>
      <c r="T27" s="103">
        <f t="shared" si="5"/>
        <v>0.6813278242297303</v>
      </c>
    </row>
    <row r="28" spans="1:20" ht="15.75">
      <c r="A28" s="67" t="s">
        <v>38</v>
      </c>
      <c r="B28" s="57" t="str">
        <f>'[4]Mau 07'!B15</f>
        <v>Võ Đình Đạo</v>
      </c>
      <c r="C28" s="58">
        <f t="shared" si="2"/>
        <v>3219636</v>
      </c>
      <c r="D28" s="59">
        <f>'[4]Mau 07'!D15</f>
        <v>259499</v>
      </c>
      <c r="E28" s="59">
        <f>'[4]Mau 07'!E15</f>
        <v>2960137</v>
      </c>
      <c r="F28" s="59">
        <f>'[4]Mau 07'!F15</f>
        <v>10776</v>
      </c>
      <c r="G28" s="59">
        <f>'[4]Mau 07'!G15</f>
        <v>0</v>
      </c>
      <c r="H28" s="58">
        <f t="shared" si="3"/>
        <v>3208860</v>
      </c>
      <c r="I28" s="58">
        <f t="shared" si="4"/>
        <v>2128655</v>
      </c>
      <c r="J28" s="59">
        <f>'[4]Mau 07'!J15</f>
        <v>1695539</v>
      </c>
      <c r="K28" s="59">
        <f>'[4]Mau 07'!K15</f>
        <v>267410</v>
      </c>
      <c r="L28" s="59">
        <f>'[4]Mau 07'!L15</f>
        <v>0</v>
      </c>
      <c r="M28" s="59">
        <f>'[4]Mau 07'!M15</f>
        <v>165705</v>
      </c>
      <c r="N28" s="59">
        <f>'[4]Mau 07'!N15</f>
        <v>0</v>
      </c>
      <c r="O28" s="59">
        <f>'[4]Mau 07'!O15</f>
        <v>1</v>
      </c>
      <c r="P28" s="59">
        <f>'[4]Mau 07'!P15</f>
        <v>0</v>
      </c>
      <c r="Q28" s="59">
        <f>'[4]Mau 07'!Q15</f>
        <v>0</v>
      </c>
      <c r="R28" s="59">
        <f>'[4]Mau 07'!R15</f>
        <v>1080205</v>
      </c>
      <c r="S28" s="58">
        <f t="shared" si="1"/>
        <v>1245911</v>
      </c>
      <c r="T28" s="103">
        <f t="shared" si="5"/>
        <v>0.9221545999704038</v>
      </c>
    </row>
    <row r="29" spans="1:20" ht="15.75">
      <c r="A29" s="67" t="s">
        <v>39</v>
      </c>
      <c r="B29" s="57" t="str">
        <f>'[4]Mau 07'!B16</f>
        <v>Nguyễn Xuân Đức B</v>
      </c>
      <c r="C29" s="58">
        <f t="shared" si="2"/>
        <v>16474930</v>
      </c>
      <c r="D29" s="59">
        <f>'[4]Mau 07'!D16</f>
        <v>1815395</v>
      </c>
      <c r="E29" s="59">
        <f>'[4]Mau 07'!E16</f>
        <v>14659535</v>
      </c>
      <c r="F29" s="59">
        <f>'[4]Mau 07'!F16</f>
        <v>0</v>
      </c>
      <c r="G29" s="59">
        <f>'[4]Mau 07'!G16</f>
        <v>0</v>
      </c>
      <c r="H29" s="58">
        <f t="shared" si="3"/>
        <v>16474930</v>
      </c>
      <c r="I29" s="58">
        <f t="shared" si="4"/>
        <v>14266341</v>
      </c>
      <c r="J29" s="59">
        <f>'[4]Mau 07'!J16</f>
        <v>563969</v>
      </c>
      <c r="K29" s="59">
        <f>'[4]Mau 07'!K16</f>
        <v>339325</v>
      </c>
      <c r="L29" s="59">
        <f>'[4]Mau 07'!L16</f>
        <v>0</v>
      </c>
      <c r="M29" s="59">
        <f>'[4]Mau 07'!M16</f>
        <v>13352305</v>
      </c>
      <c r="N29" s="59">
        <f>'[4]Mau 07'!N16</f>
        <v>10742</v>
      </c>
      <c r="O29" s="59">
        <f>'[4]Mau 07'!O16</f>
        <v>0</v>
      </c>
      <c r="P29" s="59">
        <f>'[4]Mau 07'!P16</f>
        <v>0</v>
      </c>
      <c r="Q29" s="59">
        <f>'[4]Mau 07'!Q16</f>
        <v>0</v>
      </c>
      <c r="R29" s="59">
        <f>'[4]Mau 07'!R16</f>
        <v>2208589</v>
      </c>
      <c r="S29" s="58">
        <f t="shared" si="1"/>
        <v>15571636</v>
      </c>
      <c r="T29" s="103">
        <f t="shared" si="5"/>
        <v>0.06331644533100673</v>
      </c>
    </row>
    <row r="30" spans="1:20" ht="15.75">
      <c r="A30" s="67" t="s">
        <v>40</v>
      </c>
      <c r="B30" s="57" t="str">
        <f>'[4]Mau 07'!B17</f>
        <v>Trần Thị Lý</v>
      </c>
      <c r="C30" s="58">
        <f t="shared" si="2"/>
        <v>4981907</v>
      </c>
      <c r="D30" s="59">
        <f>'[4]Mau 07'!D17</f>
        <v>2980435</v>
      </c>
      <c r="E30" s="59">
        <f>'[4]Mau 07'!E17</f>
        <v>2001472</v>
      </c>
      <c r="F30" s="59">
        <f>'[4]Mau 07'!F17</f>
        <v>0</v>
      </c>
      <c r="G30" s="59">
        <f>'[4]Mau 07'!G17</f>
        <v>0</v>
      </c>
      <c r="H30" s="58">
        <f t="shared" si="3"/>
        <v>4981907</v>
      </c>
      <c r="I30" s="58">
        <f t="shared" si="4"/>
        <v>4824855</v>
      </c>
      <c r="J30" s="59">
        <f>'[4]Mau 07'!J17</f>
        <v>2447951</v>
      </c>
      <c r="K30" s="59">
        <f>'[4]Mau 07'!K17</f>
        <v>78928</v>
      </c>
      <c r="L30" s="59">
        <f>'[4]Mau 07'!L17</f>
        <v>0</v>
      </c>
      <c r="M30" s="59">
        <f>'[4]Mau 07'!M17</f>
        <v>2297976</v>
      </c>
      <c r="N30" s="59">
        <f>'[4]Mau 07'!N17</f>
        <v>0</v>
      </c>
      <c r="O30" s="59">
        <f>'[4]Mau 07'!O17</f>
        <v>0</v>
      </c>
      <c r="P30" s="59">
        <f>'[4]Mau 07'!P17</f>
        <v>0</v>
      </c>
      <c r="Q30" s="59">
        <f>'[4]Mau 07'!Q17</f>
        <v>0</v>
      </c>
      <c r="R30" s="59">
        <f>'[4]Mau 07'!R17</f>
        <v>157052</v>
      </c>
      <c r="S30" s="58">
        <f t="shared" si="1"/>
        <v>2455028</v>
      </c>
      <c r="T30" s="103">
        <f t="shared" si="5"/>
        <v>0.5237212310007243</v>
      </c>
    </row>
    <row r="31" spans="1:20" ht="15.75">
      <c r="A31" s="67" t="s">
        <v>41</v>
      </c>
      <c r="B31" s="57" t="str">
        <f>'[4]Mau 07'!B18</f>
        <v>Hoàng Thị Thanh Trúc</v>
      </c>
      <c r="C31" s="58">
        <f t="shared" si="2"/>
        <v>2980036</v>
      </c>
      <c r="D31" s="59">
        <f>'[4]Mau 07'!D18</f>
        <v>231673</v>
      </c>
      <c r="E31" s="59">
        <f>'[4]Mau 07'!E18</f>
        <v>2748363</v>
      </c>
      <c r="F31" s="59">
        <f>'[4]Mau 07'!F18</f>
        <v>7000</v>
      </c>
      <c r="G31" s="59">
        <f>'[4]Mau 07'!G18</f>
        <v>0</v>
      </c>
      <c r="H31" s="58">
        <f t="shared" si="3"/>
        <v>2973036</v>
      </c>
      <c r="I31" s="58">
        <f t="shared" si="4"/>
        <v>990552</v>
      </c>
      <c r="J31" s="59">
        <f>'[4]Mau 07'!J18</f>
        <v>851679</v>
      </c>
      <c r="K31" s="59">
        <f>'[4]Mau 07'!K18</f>
        <v>15800</v>
      </c>
      <c r="L31" s="59">
        <f>'[4]Mau 07'!L18</f>
        <v>0</v>
      </c>
      <c r="M31" s="59">
        <f>'[4]Mau 07'!M18</f>
        <v>123073</v>
      </c>
      <c r="N31" s="59">
        <f>'[4]Mau 07'!N18</f>
        <v>0</v>
      </c>
      <c r="O31" s="59">
        <f>'[4]Mau 07'!O18</f>
        <v>0</v>
      </c>
      <c r="P31" s="59">
        <f>'[4]Mau 07'!P18</f>
        <v>0</v>
      </c>
      <c r="Q31" s="59">
        <f>'[4]Mau 07'!Q18</f>
        <v>0</v>
      </c>
      <c r="R31" s="59">
        <f>'[4]Mau 07'!R18</f>
        <v>1982484</v>
      </c>
      <c r="S31" s="58">
        <f t="shared" si="1"/>
        <v>2105557</v>
      </c>
      <c r="T31" s="103">
        <f t="shared" si="5"/>
        <v>0.8757531154346263</v>
      </c>
    </row>
    <row r="32" spans="1:20" ht="15.75">
      <c r="A32" s="67" t="s">
        <v>42</v>
      </c>
      <c r="B32" s="57" t="str">
        <f>'[4]Mau 07'!B19</f>
        <v>Nguyễn Đức Nhân</v>
      </c>
      <c r="C32" s="58">
        <f t="shared" si="2"/>
        <v>34186552</v>
      </c>
      <c r="D32" s="59">
        <f>'[4]Mau 07'!D19</f>
        <v>5090620</v>
      </c>
      <c r="E32" s="59">
        <f>'[4]Mau 07'!E19</f>
        <v>29095932</v>
      </c>
      <c r="F32" s="59">
        <f>'[4]Mau 07'!F19</f>
        <v>0</v>
      </c>
      <c r="G32" s="59">
        <f>'[4]Mau 07'!G19</f>
        <v>0</v>
      </c>
      <c r="H32" s="58">
        <f t="shared" si="3"/>
        <v>34186552</v>
      </c>
      <c r="I32" s="58">
        <f t="shared" si="4"/>
        <v>4519053</v>
      </c>
      <c r="J32" s="59">
        <f>'[4]Mau 07'!J19</f>
        <v>50187</v>
      </c>
      <c r="K32" s="59">
        <f>'[4]Mau 07'!K19</f>
        <v>288000</v>
      </c>
      <c r="L32" s="59">
        <f>'[4]Mau 07'!L19</f>
        <v>0</v>
      </c>
      <c r="M32" s="59">
        <f>'[4]Mau 07'!M19</f>
        <v>4180866</v>
      </c>
      <c r="N32" s="59">
        <f>'[4]Mau 07'!N19</f>
        <v>0</v>
      </c>
      <c r="O32" s="59">
        <f>'[4]Mau 07'!O19</f>
        <v>0</v>
      </c>
      <c r="P32" s="59">
        <f>'[4]Mau 07'!P19</f>
        <v>0</v>
      </c>
      <c r="Q32" s="59">
        <f>'[4]Mau 07'!Q19</f>
        <v>0</v>
      </c>
      <c r="R32" s="59">
        <f>'[4]Mau 07'!R19</f>
        <v>29667499</v>
      </c>
      <c r="S32" s="58">
        <f t="shared" si="1"/>
        <v>33848365</v>
      </c>
      <c r="T32" s="103">
        <f t="shared" si="5"/>
        <v>0.0748358118393389</v>
      </c>
    </row>
    <row r="33" spans="1:20" ht="15.75" hidden="1">
      <c r="A33" s="67" t="s">
        <v>43</v>
      </c>
      <c r="B33" s="57" t="str">
        <f>'[4]Mau 07'!B20</f>
        <v>Chấp hành viên …</v>
      </c>
      <c r="C33" s="58">
        <f t="shared" si="2"/>
        <v>0</v>
      </c>
      <c r="D33" s="59">
        <f>'[4]Mau 07'!D20</f>
        <v>0</v>
      </c>
      <c r="E33" s="59">
        <f>'[4]Mau 07'!E20</f>
        <v>0</v>
      </c>
      <c r="F33" s="59">
        <f>'[4]Mau 07'!F20</f>
        <v>0</v>
      </c>
      <c r="G33" s="59">
        <f>'[4]Mau 07'!G20</f>
        <v>0</v>
      </c>
      <c r="H33" s="58">
        <f t="shared" si="3"/>
        <v>0</v>
      </c>
      <c r="I33" s="58">
        <f t="shared" si="4"/>
        <v>0</v>
      </c>
      <c r="J33" s="59">
        <f>'[4]Mau 07'!J20</f>
        <v>0</v>
      </c>
      <c r="K33" s="59">
        <f>'[4]Mau 07'!K20</f>
        <v>0</v>
      </c>
      <c r="L33" s="59">
        <f>'[4]Mau 07'!L20</f>
        <v>0</v>
      </c>
      <c r="M33" s="59">
        <f>'[4]Mau 07'!M20</f>
        <v>0</v>
      </c>
      <c r="N33" s="59">
        <f>'[4]Mau 07'!N20</f>
        <v>0</v>
      </c>
      <c r="O33" s="59">
        <f>'[4]Mau 07'!O20</f>
        <v>0</v>
      </c>
      <c r="P33" s="59">
        <f>'[4]Mau 07'!P20</f>
        <v>0</v>
      </c>
      <c r="Q33" s="59">
        <f>'[4]Mau 07'!Q20</f>
        <v>0</v>
      </c>
      <c r="R33" s="59">
        <f>'[4]Mau 07'!R20</f>
        <v>0</v>
      </c>
      <c r="S33" s="58">
        <f t="shared" si="1"/>
        <v>0</v>
      </c>
      <c r="T33" s="103">
        <f t="shared" si="5"/>
      </c>
    </row>
    <row r="34" spans="1:20" ht="15.75" hidden="1">
      <c r="A34" s="67" t="s">
        <v>44</v>
      </c>
      <c r="B34" s="57" t="str">
        <f>'[4]Mau 07'!B21</f>
        <v>Chấp hành viên …</v>
      </c>
      <c r="C34" s="58">
        <f t="shared" si="2"/>
        <v>0</v>
      </c>
      <c r="D34" s="59">
        <f>'[4]Mau 07'!D21</f>
        <v>0</v>
      </c>
      <c r="E34" s="59">
        <f>'[4]Mau 07'!E21</f>
        <v>0</v>
      </c>
      <c r="F34" s="59">
        <f>'[4]Mau 07'!F21</f>
        <v>0</v>
      </c>
      <c r="G34" s="59">
        <f>'[4]Mau 07'!G21</f>
        <v>0</v>
      </c>
      <c r="H34" s="58">
        <f t="shared" si="3"/>
        <v>0</v>
      </c>
      <c r="I34" s="58">
        <f t="shared" si="4"/>
        <v>0</v>
      </c>
      <c r="J34" s="59">
        <f>'[4]Mau 07'!J21</f>
        <v>0</v>
      </c>
      <c r="K34" s="59">
        <f>'[4]Mau 07'!K21</f>
        <v>0</v>
      </c>
      <c r="L34" s="59">
        <f>'[4]Mau 07'!L21</f>
        <v>0</v>
      </c>
      <c r="M34" s="59">
        <f>'[4]Mau 07'!M21</f>
        <v>0</v>
      </c>
      <c r="N34" s="59">
        <f>'[4]Mau 07'!N21</f>
        <v>0</v>
      </c>
      <c r="O34" s="59">
        <f>'[4]Mau 07'!O21</f>
        <v>0</v>
      </c>
      <c r="P34" s="59">
        <f>'[4]Mau 07'!P21</f>
        <v>0</v>
      </c>
      <c r="Q34" s="59">
        <f>'[4]Mau 07'!Q21</f>
        <v>0</v>
      </c>
      <c r="R34" s="59">
        <f>'[4]Mau 07'!R21</f>
        <v>0</v>
      </c>
      <c r="S34" s="58">
        <f t="shared" si="1"/>
        <v>0</v>
      </c>
      <c r="T34" s="103">
        <f t="shared" si="5"/>
      </c>
    </row>
    <row r="35" spans="1:20" ht="15.75" hidden="1">
      <c r="A35" s="67" t="s">
        <v>45</v>
      </c>
      <c r="B35" s="57" t="str">
        <f>'[4]Mau 07'!B22</f>
        <v>Chấp hành viên …</v>
      </c>
      <c r="C35" s="58">
        <f t="shared" si="2"/>
        <v>0</v>
      </c>
      <c r="D35" s="59">
        <f>'[4]Mau 07'!D22</f>
        <v>0</v>
      </c>
      <c r="E35" s="59">
        <f>'[4]Mau 07'!E22</f>
        <v>0</v>
      </c>
      <c r="F35" s="59">
        <f>'[4]Mau 07'!F22</f>
        <v>0</v>
      </c>
      <c r="G35" s="59">
        <f>'[4]Mau 07'!G22</f>
        <v>0</v>
      </c>
      <c r="H35" s="58">
        <f t="shared" si="3"/>
        <v>0</v>
      </c>
      <c r="I35" s="58">
        <f t="shared" si="4"/>
        <v>0</v>
      </c>
      <c r="J35" s="59">
        <f>'[4]Mau 07'!J22</f>
        <v>0</v>
      </c>
      <c r="K35" s="59">
        <f>'[4]Mau 07'!K22</f>
        <v>0</v>
      </c>
      <c r="L35" s="59">
        <f>'[4]Mau 07'!L22</f>
        <v>0</v>
      </c>
      <c r="M35" s="59">
        <f>'[4]Mau 07'!M22</f>
        <v>0</v>
      </c>
      <c r="N35" s="59">
        <f>'[4]Mau 07'!N22</f>
        <v>0</v>
      </c>
      <c r="O35" s="59">
        <f>'[4]Mau 07'!O22</f>
        <v>0</v>
      </c>
      <c r="P35" s="59">
        <f>'[4]Mau 07'!P22</f>
        <v>0</v>
      </c>
      <c r="Q35" s="59">
        <f>'[4]Mau 07'!Q22</f>
        <v>0</v>
      </c>
      <c r="R35" s="59">
        <f>'[4]Mau 07'!R22</f>
        <v>0</v>
      </c>
      <c r="S35" s="58">
        <f t="shared" si="1"/>
        <v>0</v>
      </c>
      <c r="T35" s="103">
        <f t="shared" si="5"/>
      </c>
    </row>
    <row r="36" spans="1:20" ht="21.75" customHeight="1">
      <c r="A36" s="106">
        <v>2</v>
      </c>
      <c r="B36" s="106" t="str">
        <f>'[5]Mau 07'!B12</f>
        <v>Chi cục THADS TX Quảng Trị</v>
      </c>
      <c r="C36" s="107">
        <f t="shared" si="2"/>
        <v>5372059</v>
      </c>
      <c r="D36" s="107">
        <f>SUM(D37:D46)</f>
        <v>768729</v>
      </c>
      <c r="E36" s="107">
        <f>SUM(E37:E46)</f>
        <v>4603330</v>
      </c>
      <c r="F36" s="107">
        <f>SUM(F37:F46)</f>
        <v>3053</v>
      </c>
      <c r="G36" s="107">
        <f>SUM(G37:G46)</f>
        <v>0</v>
      </c>
      <c r="H36" s="107">
        <f t="shared" si="3"/>
        <v>5369006</v>
      </c>
      <c r="I36" s="107">
        <f t="shared" si="4"/>
        <v>2422881</v>
      </c>
      <c r="J36" s="107">
        <f aca="true" t="shared" si="8" ref="J36:R36">SUM(J37:J46)</f>
        <v>1454674</v>
      </c>
      <c r="K36" s="107">
        <f t="shared" si="8"/>
        <v>232976</v>
      </c>
      <c r="L36" s="107">
        <f t="shared" si="8"/>
        <v>0</v>
      </c>
      <c r="M36" s="107">
        <f t="shared" si="8"/>
        <v>685031</v>
      </c>
      <c r="N36" s="107">
        <f t="shared" si="8"/>
        <v>0</v>
      </c>
      <c r="O36" s="107">
        <f t="shared" si="8"/>
        <v>0</v>
      </c>
      <c r="P36" s="107">
        <f t="shared" si="8"/>
        <v>0</v>
      </c>
      <c r="Q36" s="107">
        <f t="shared" si="8"/>
        <v>50200</v>
      </c>
      <c r="R36" s="107">
        <f t="shared" si="8"/>
        <v>2946125</v>
      </c>
      <c r="S36" s="107">
        <f t="shared" si="1"/>
        <v>3681356</v>
      </c>
      <c r="T36" s="108">
        <f t="shared" si="5"/>
        <v>0.6965467969743458</v>
      </c>
    </row>
    <row r="37" spans="1:20" ht="15.75">
      <c r="A37" s="67" t="s">
        <v>36</v>
      </c>
      <c r="B37" s="57" t="str">
        <f>'[5]Mau 07'!B13</f>
        <v>Đào Thị Nhung</v>
      </c>
      <c r="C37" s="58">
        <f t="shared" si="2"/>
        <v>669131</v>
      </c>
      <c r="D37" s="59">
        <f>'[5]Mau 07'!D13</f>
        <v>3673</v>
      </c>
      <c r="E37" s="59">
        <f>'[5]Mau 07'!E13</f>
        <v>665458</v>
      </c>
      <c r="F37" s="59">
        <f>'[5]Mau 07'!F13</f>
        <v>0</v>
      </c>
      <c r="G37" s="59">
        <f>'[5]Mau 07'!G13</f>
        <v>0</v>
      </c>
      <c r="H37" s="58">
        <f t="shared" si="3"/>
        <v>669131</v>
      </c>
      <c r="I37" s="58">
        <f t="shared" si="4"/>
        <v>665458</v>
      </c>
      <c r="J37" s="59">
        <f>'[5]Mau 07'!J13</f>
        <v>371000</v>
      </c>
      <c r="K37" s="59">
        <f>'[5]Mau 07'!K13</f>
        <v>0</v>
      </c>
      <c r="L37" s="59">
        <f>'[5]Mau 07'!L13</f>
        <v>0</v>
      </c>
      <c r="M37" s="59">
        <f>'[5]Mau 07'!M13</f>
        <v>294458</v>
      </c>
      <c r="N37" s="59">
        <f>'[5]Mau 07'!N13</f>
        <v>0</v>
      </c>
      <c r="O37" s="59">
        <f>'[5]Mau 07'!O13</f>
        <v>0</v>
      </c>
      <c r="P37" s="59">
        <f>'[5]Mau 07'!P13</f>
        <v>0</v>
      </c>
      <c r="Q37" s="59">
        <f>'[5]Mau 07'!Q13</f>
        <v>0</v>
      </c>
      <c r="R37" s="59">
        <f>'[5]Mau 07'!R13</f>
        <v>3673</v>
      </c>
      <c r="S37" s="58">
        <f t="shared" si="1"/>
        <v>298131</v>
      </c>
      <c r="T37" s="103">
        <f t="shared" si="5"/>
        <v>0.5575107670206083</v>
      </c>
    </row>
    <row r="38" spans="1:20" ht="15.75">
      <c r="A38" s="67" t="s">
        <v>37</v>
      </c>
      <c r="B38" s="57" t="str">
        <f>'[5]Mau 07'!B14</f>
        <v>Nguyễn Ngọc Lành</v>
      </c>
      <c r="C38" s="58">
        <f t="shared" si="2"/>
        <v>1419592</v>
      </c>
      <c r="D38" s="59">
        <f>'[5]Mau 07'!D14</f>
        <v>650277</v>
      </c>
      <c r="E38" s="59">
        <f>'[5]Mau 07'!E14</f>
        <v>769315</v>
      </c>
      <c r="F38" s="59">
        <f>'[5]Mau 07'!F14</f>
        <v>400</v>
      </c>
      <c r="G38" s="59">
        <f>'[5]Mau 07'!G14</f>
        <v>0</v>
      </c>
      <c r="H38" s="58">
        <f t="shared" si="3"/>
        <v>1419192</v>
      </c>
      <c r="I38" s="58">
        <f t="shared" si="4"/>
        <v>1406912</v>
      </c>
      <c r="J38" s="59">
        <f>'[5]Mau 07'!J14</f>
        <v>901598</v>
      </c>
      <c r="K38" s="59">
        <f>'[5]Mau 07'!K14</f>
        <v>210380</v>
      </c>
      <c r="L38" s="59">
        <f>'[5]Mau 07'!L14</f>
        <v>0</v>
      </c>
      <c r="M38" s="59">
        <f>'[5]Mau 07'!M14</f>
        <v>244734</v>
      </c>
      <c r="N38" s="59">
        <f>'[5]Mau 07'!N14</f>
        <v>0</v>
      </c>
      <c r="O38" s="59">
        <f>'[5]Mau 07'!O14</f>
        <v>0</v>
      </c>
      <c r="P38" s="59">
        <f>'[5]Mau 07'!P14</f>
        <v>0</v>
      </c>
      <c r="Q38" s="59">
        <f>'[5]Mau 07'!Q14</f>
        <v>50200</v>
      </c>
      <c r="R38" s="59">
        <f>'[5]Mau 07'!R14</f>
        <v>12280</v>
      </c>
      <c r="S38" s="58">
        <f t="shared" si="1"/>
        <v>307214</v>
      </c>
      <c r="T38" s="103">
        <f t="shared" si="5"/>
        <v>0.7903678410590002</v>
      </c>
    </row>
    <row r="39" spans="1:20" ht="15.75">
      <c r="A39" s="67" t="s">
        <v>38</v>
      </c>
      <c r="B39" s="57" t="str">
        <f>'[5]Mau 07'!B15</f>
        <v>Phan Văn Tăng</v>
      </c>
      <c r="C39" s="58">
        <f t="shared" si="2"/>
        <v>3283336</v>
      </c>
      <c r="D39" s="59">
        <f>'[5]Mau 07'!D15</f>
        <v>114779</v>
      </c>
      <c r="E39" s="59">
        <f>'[5]Mau 07'!E15</f>
        <v>3168557</v>
      </c>
      <c r="F39" s="59">
        <f>'[5]Mau 07'!F15</f>
        <v>2653</v>
      </c>
      <c r="G39" s="59">
        <f>'[5]Mau 07'!G15</f>
        <v>0</v>
      </c>
      <c r="H39" s="58">
        <f t="shared" si="3"/>
        <v>3280683</v>
      </c>
      <c r="I39" s="58">
        <f t="shared" si="4"/>
        <v>350511</v>
      </c>
      <c r="J39" s="59">
        <f>'[5]Mau 07'!J15</f>
        <v>182076</v>
      </c>
      <c r="K39" s="59">
        <f>'[5]Mau 07'!K15</f>
        <v>22596</v>
      </c>
      <c r="L39" s="59">
        <f>'[5]Mau 07'!L15</f>
        <v>0</v>
      </c>
      <c r="M39" s="59">
        <f>'[5]Mau 07'!M15</f>
        <v>145839</v>
      </c>
      <c r="N39" s="59">
        <f>'[5]Mau 07'!N15</f>
        <v>0</v>
      </c>
      <c r="O39" s="59">
        <f>'[5]Mau 07'!O15</f>
        <v>0</v>
      </c>
      <c r="P39" s="59">
        <f>'[5]Mau 07'!P15</f>
        <v>0</v>
      </c>
      <c r="Q39" s="59">
        <f>'[5]Mau 07'!Q15</f>
        <v>0</v>
      </c>
      <c r="R39" s="59">
        <f>'[5]Mau 07'!R15</f>
        <v>2930172</v>
      </c>
      <c r="S39" s="58">
        <f t="shared" si="1"/>
        <v>3076011</v>
      </c>
      <c r="T39" s="103">
        <f t="shared" si="5"/>
        <v>0.5839246129222764</v>
      </c>
    </row>
    <row r="40" spans="1:20" ht="15.75" hidden="1">
      <c r="A40" s="67" t="s">
        <v>39</v>
      </c>
      <c r="B40" s="57" t="str">
        <f>'[5]Mau 07'!B16</f>
        <v>Chấp hành viên …</v>
      </c>
      <c r="C40" s="58">
        <f t="shared" si="2"/>
        <v>0</v>
      </c>
      <c r="D40" s="59">
        <f>'[5]Mau 07'!D16</f>
        <v>0</v>
      </c>
      <c r="E40" s="59">
        <f>'[5]Mau 07'!E16</f>
        <v>0</v>
      </c>
      <c r="F40" s="59">
        <f>'[5]Mau 07'!F16</f>
        <v>0</v>
      </c>
      <c r="G40" s="59">
        <f>'[5]Mau 07'!G16</f>
        <v>0</v>
      </c>
      <c r="H40" s="58">
        <f t="shared" si="3"/>
        <v>0</v>
      </c>
      <c r="I40" s="58">
        <f t="shared" si="4"/>
        <v>0</v>
      </c>
      <c r="J40" s="59">
        <f>'[5]Mau 07'!J16</f>
        <v>0</v>
      </c>
      <c r="K40" s="59">
        <f>'[5]Mau 07'!K16</f>
        <v>0</v>
      </c>
      <c r="L40" s="59">
        <f>'[5]Mau 07'!L16</f>
        <v>0</v>
      </c>
      <c r="M40" s="59">
        <f>'[5]Mau 07'!M16</f>
        <v>0</v>
      </c>
      <c r="N40" s="59">
        <f>'[5]Mau 07'!N16</f>
        <v>0</v>
      </c>
      <c r="O40" s="59">
        <f>'[5]Mau 07'!O16</f>
        <v>0</v>
      </c>
      <c r="P40" s="59">
        <f>'[5]Mau 07'!P16</f>
        <v>0</v>
      </c>
      <c r="Q40" s="59">
        <f>'[5]Mau 07'!Q16</f>
        <v>0</v>
      </c>
      <c r="R40" s="59">
        <f>'[5]Mau 07'!R16</f>
        <v>0</v>
      </c>
      <c r="S40" s="58">
        <f t="shared" si="1"/>
        <v>0</v>
      </c>
      <c r="T40" s="103">
        <f t="shared" si="5"/>
      </c>
    </row>
    <row r="41" spans="1:20" ht="15.75" hidden="1">
      <c r="A41" s="67" t="s">
        <v>40</v>
      </c>
      <c r="B41" s="57" t="str">
        <f>'[5]Mau 07'!B17</f>
        <v>Chấp hành viên …</v>
      </c>
      <c r="C41" s="58">
        <f t="shared" si="2"/>
        <v>0</v>
      </c>
      <c r="D41" s="59">
        <f>'[5]Mau 07'!D17</f>
        <v>0</v>
      </c>
      <c r="E41" s="59">
        <f>'[5]Mau 07'!E17</f>
        <v>0</v>
      </c>
      <c r="F41" s="59">
        <f>'[5]Mau 07'!F17</f>
        <v>0</v>
      </c>
      <c r="G41" s="59">
        <f>'[5]Mau 07'!G17</f>
        <v>0</v>
      </c>
      <c r="H41" s="58">
        <f t="shared" si="3"/>
        <v>0</v>
      </c>
      <c r="I41" s="58">
        <f t="shared" si="4"/>
        <v>0</v>
      </c>
      <c r="J41" s="59">
        <f>'[5]Mau 07'!J17</f>
        <v>0</v>
      </c>
      <c r="K41" s="59">
        <f>'[5]Mau 07'!K17</f>
        <v>0</v>
      </c>
      <c r="L41" s="59">
        <f>'[5]Mau 07'!L17</f>
        <v>0</v>
      </c>
      <c r="M41" s="59">
        <f>'[5]Mau 07'!M17</f>
        <v>0</v>
      </c>
      <c r="N41" s="59">
        <f>'[5]Mau 07'!N17</f>
        <v>0</v>
      </c>
      <c r="O41" s="59">
        <f>'[5]Mau 07'!O17</f>
        <v>0</v>
      </c>
      <c r="P41" s="59">
        <f>'[5]Mau 07'!P17</f>
        <v>0</v>
      </c>
      <c r="Q41" s="59">
        <f>'[5]Mau 07'!Q17</f>
        <v>0</v>
      </c>
      <c r="R41" s="59">
        <f>'[5]Mau 07'!R17</f>
        <v>0</v>
      </c>
      <c r="S41" s="58">
        <f t="shared" si="1"/>
        <v>0</v>
      </c>
      <c r="T41" s="103">
        <f t="shared" si="5"/>
      </c>
    </row>
    <row r="42" spans="1:20" ht="15.75" hidden="1">
      <c r="A42" s="67" t="s">
        <v>41</v>
      </c>
      <c r="B42" s="57" t="str">
        <f>'[5]Mau 07'!B18</f>
        <v>Chấp hành viên …</v>
      </c>
      <c r="C42" s="58">
        <f t="shared" si="2"/>
        <v>0</v>
      </c>
      <c r="D42" s="59">
        <f>'[5]Mau 07'!D18</f>
        <v>0</v>
      </c>
      <c r="E42" s="59">
        <f>'[5]Mau 07'!E18</f>
        <v>0</v>
      </c>
      <c r="F42" s="59">
        <f>'[5]Mau 07'!F18</f>
        <v>0</v>
      </c>
      <c r="G42" s="59">
        <f>'[5]Mau 07'!G18</f>
        <v>0</v>
      </c>
      <c r="H42" s="58">
        <f t="shared" si="3"/>
        <v>0</v>
      </c>
      <c r="I42" s="58">
        <f t="shared" si="4"/>
        <v>0</v>
      </c>
      <c r="J42" s="59">
        <f>'[5]Mau 07'!J18</f>
        <v>0</v>
      </c>
      <c r="K42" s="59">
        <f>'[5]Mau 07'!K18</f>
        <v>0</v>
      </c>
      <c r="L42" s="59">
        <f>'[5]Mau 07'!L18</f>
        <v>0</v>
      </c>
      <c r="M42" s="59">
        <f>'[5]Mau 07'!M18</f>
        <v>0</v>
      </c>
      <c r="N42" s="59">
        <f>'[5]Mau 07'!N18</f>
        <v>0</v>
      </c>
      <c r="O42" s="59">
        <f>'[5]Mau 07'!O18</f>
        <v>0</v>
      </c>
      <c r="P42" s="59">
        <f>'[5]Mau 07'!P18</f>
        <v>0</v>
      </c>
      <c r="Q42" s="59">
        <f>'[5]Mau 07'!Q18</f>
        <v>0</v>
      </c>
      <c r="R42" s="59">
        <f>'[5]Mau 07'!R18</f>
        <v>0</v>
      </c>
      <c r="S42" s="58">
        <f t="shared" si="1"/>
        <v>0</v>
      </c>
      <c r="T42" s="103">
        <f t="shared" si="5"/>
      </c>
    </row>
    <row r="43" spans="1:20" ht="15.75" hidden="1">
      <c r="A43" s="67" t="s">
        <v>42</v>
      </c>
      <c r="B43" s="57" t="str">
        <f>'[5]Mau 07'!B19</f>
        <v>Chấp hành viên …</v>
      </c>
      <c r="C43" s="58">
        <f t="shared" si="2"/>
        <v>0</v>
      </c>
      <c r="D43" s="59">
        <f>'[5]Mau 07'!D19</f>
        <v>0</v>
      </c>
      <c r="E43" s="59">
        <f>'[5]Mau 07'!E19</f>
        <v>0</v>
      </c>
      <c r="F43" s="59">
        <f>'[5]Mau 07'!F19</f>
        <v>0</v>
      </c>
      <c r="G43" s="59">
        <f>'[5]Mau 07'!G19</f>
        <v>0</v>
      </c>
      <c r="H43" s="58">
        <f t="shared" si="3"/>
        <v>0</v>
      </c>
      <c r="I43" s="58">
        <f t="shared" si="4"/>
        <v>0</v>
      </c>
      <c r="J43" s="59">
        <f>'[5]Mau 07'!J19</f>
        <v>0</v>
      </c>
      <c r="K43" s="59">
        <f>'[5]Mau 07'!K19</f>
        <v>0</v>
      </c>
      <c r="L43" s="59">
        <f>'[5]Mau 07'!L19</f>
        <v>0</v>
      </c>
      <c r="M43" s="59">
        <f>'[5]Mau 07'!M19</f>
        <v>0</v>
      </c>
      <c r="N43" s="59">
        <f>'[5]Mau 07'!N19</f>
        <v>0</v>
      </c>
      <c r="O43" s="59">
        <f>'[5]Mau 07'!O19</f>
        <v>0</v>
      </c>
      <c r="P43" s="59">
        <f>'[5]Mau 07'!P19</f>
        <v>0</v>
      </c>
      <c r="Q43" s="59">
        <f>'[5]Mau 07'!Q19</f>
        <v>0</v>
      </c>
      <c r="R43" s="59">
        <f>'[5]Mau 07'!R19</f>
        <v>0</v>
      </c>
      <c r="S43" s="58">
        <f t="shared" si="1"/>
        <v>0</v>
      </c>
      <c r="T43" s="103">
        <f t="shared" si="5"/>
      </c>
    </row>
    <row r="44" spans="1:20" ht="15.75" hidden="1">
      <c r="A44" s="67" t="s">
        <v>43</v>
      </c>
      <c r="B44" s="57" t="str">
        <f>'[5]Mau 07'!B20</f>
        <v>Chấp hành viên …</v>
      </c>
      <c r="C44" s="58">
        <f t="shared" si="2"/>
        <v>0</v>
      </c>
      <c r="D44" s="59">
        <f>'[5]Mau 07'!D20</f>
        <v>0</v>
      </c>
      <c r="E44" s="59">
        <f>'[5]Mau 07'!E20</f>
        <v>0</v>
      </c>
      <c r="F44" s="59">
        <f>'[5]Mau 07'!F20</f>
        <v>0</v>
      </c>
      <c r="G44" s="59">
        <f>'[5]Mau 07'!G20</f>
        <v>0</v>
      </c>
      <c r="H44" s="58">
        <f t="shared" si="3"/>
        <v>0</v>
      </c>
      <c r="I44" s="58">
        <f t="shared" si="4"/>
        <v>0</v>
      </c>
      <c r="J44" s="59">
        <f>'[5]Mau 07'!J20</f>
        <v>0</v>
      </c>
      <c r="K44" s="59">
        <f>'[5]Mau 07'!K20</f>
        <v>0</v>
      </c>
      <c r="L44" s="59">
        <f>'[5]Mau 07'!L20</f>
        <v>0</v>
      </c>
      <c r="M44" s="59">
        <f>'[5]Mau 07'!M20</f>
        <v>0</v>
      </c>
      <c r="N44" s="59">
        <f>'[5]Mau 07'!N20</f>
        <v>0</v>
      </c>
      <c r="O44" s="59">
        <f>'[5]Mau 07'!O20</f>
        <v>0</v>
      </c>
      <c r="P44" s="59">
        <f>'[5]Mau 07'!P20</f>
        <v>0</v>
      </c>
      <c r="Q44" s="59">
        <f>'[5]Mau 07'!Q20</f>
        <v>0</v>
      </c>
      <c r="R44" s="59">
        <f>'[5]Mau 07'!R20</f>
        <v>0</v>
      </c>
      <c r="S44" s="58">
        <f t="shared" si="1"/>
        <v>0</v>
      </c>
      <c r="T44" s="103">
        <f t="shared" si="5"/>
      </c>
    </row>
    <row r="45" spans="1:20" ht="15.75" hidden="1">
      <c r="A45" s="67" t="s">
        <v>44</v>
      </c>
      <c r="B45" s="57" t="str">
        <f>'[5]Mau 07'!B21</f>
        <v>Chấp hành viên …</v>
      </c>
      <c r="C45" s="58">
        <f t="shared" si="2"/>
        <v>0</v>
      </c>
      <c r="D45" s="59">
        <f>'[5]Mau 07'!D21</f>
        <v>0</v>
      </c>
      <c r="E45" s="59">
        <f>'[5]Mau 07'!E21</f>
        <v>0</v>
      </c>
      <c r="F45" s="59">
        <f>'[5]Mau 07'!F21</f>
        <v>0</v>
      </c>
      <c r="G45" s="59">
        <f>'[5]Mau 07'!G21</f>
        <v>0</v>
      </c>
      <c r="H45" s="58">
        <f t="shared" si="3"/>
        <v>0</v>
      </c>
      <c r="I45" s="58">
        <f t="shared" si="4"/>
        <v>0</v>
      </c>
      <c r="J45" s="59">
        <f>'[5]Mau 07'!J21</f>
        <v>0</v>
      </c>
      <c r="K45" s="59">
        <f>'[5]Mau 07'!K21</f>
        <v>0</v>
      </c>
      <c r="L45" s="59">
        <f>'[5]Mau 07'!L21</f>
        <v>0</v>
      </c>
      <c r="M45" s="59">
        <f>'[5]Mau 07'!M21</f>
        <v>0</v>
      </c>
      <c r="N45" s="59">
        <f>'[5]Mau 07'!N21</f>
        <v>0</v>
      </c>
      <c r="O45" s="59">
        <f>'[5]Mau 07'!O21</f>
        <v>0</v>
      </c>
      <c r="P45" s="59">
        <f>'[5]Mau 07'!P21</f>
        <v>0</v>
      </c>
      <c r="Q45" s="59">
        <f>'[5]Mau 07'!Q21</f>
        <v>0</v>
      </c>
      <c r="R45" s="59">
        <f>'[5]Mau 07'!R21</f>
        <v>0</v>
      </c>
      <c r="S45" s="58">
        <f t="shared" si="1"/>
        <v>0</v>
      </c>
      <c r="T45" s="103">
        <f t="shared" si="5"/>
      </c>
    </row>
    <row r="46" spans="1:20" ht="15.75" hidden="1">
      <c r="A46" s="67" t="s">
        <v>45</v>
      </c>
      <c r="B46" s="57" t="str">
        <f>'[5]Mau 07'!B22</f>
        <v>Chấp hành viên …</v>
      </c>
      <c r="C46" s="58">
        <f t="shared" si="2"/>
        <v>0</v>
      </c>
      <c r="D46" s="59">
        <f>'[5]Mau 07'!D22</f>
        <v>0</v>
      </c>
      <c r="E46" s="59">
        <f>'[5]Mau 07'!E22</f>
        <v>0</v>
      </c>
      <c r="F46" s="59">
        <f>'[5]Mau 07'!F22</f>
        <v>0</v>
      </c>
      <c r="G46" s="59">
        <f>'[5]Mau 07'!G22</f>
        <v>0</v>
      </c>
      <c r="H46" s="58">
        <f t="shared" si="3"/>
        <v>0</v>
      </c>
      <c r="I46" s="58">
        <f t="shared" si="4"/>
        <v>0</v>
      </c>
      <c r="J46" s="59">
        <f>'[5]Mau 07'!J22</f>
        <v>0</v>
      </c>
      <c r="K46" s="59">
        <f>'[5]Mau 07'!K22</f>
        <v>0</v>
      </c>
      <c r="L46" s="59">
        <f>'[5]Mau 07'!L22</f>
        <v>0</v>
      </c>
      <c r="M46" s="59">
        <f>'[5]Mau 07'!M22</f>
        <v>0</v>
      </c>
      <c r="N46" s="59">
        <f>'[5]Mau 07'!N22</f>
        <v>0</v>
      </c>
      <c r="O46" s="59">
        <f>'[5]Mau 07'!O22</f>
        <v>0</v>
      </c>
      <c r="P46" s="59">
        <f>'[5]Mau 07'!P22</f>
        <v>0</v>
      </c>
      <c r="Q46" s="59">
        <f>'[5]Mau 07'!Q22</f>
        <v>0</v>
      </c>
      <c r="R46" s="59">
        <f>'[5]Mau 07'!R22</f>
        <v>0</v>
      </c>
      <c r="S46" s="58">
        <f t="shared" si="1"/>
        <v>0</v>
      </c>
      <c r="T46" s="103">
        <f t="shared" si="5"/>
      </c>
    </row>
    <row r="47" spans="1:20" ht="24" customHeight="1">
      <c r="A47" s="106">
        <v>3</v>
      </c>
      <c r="B47" s="106" t="str">
        <f>'[6]Mau 07'!B12</f>
        <v>Chi cục THADS huyện Vĩnh Linh</v>
      </c>
      <c r="C47" s="107">
        <f t="shared" si="2"/>
        <v>4219711</v>
      </c>
      <c r="D47" s="107">
        <f>SUM(D48:D57)</f>
        <v>1095051</v>
      </c>
      <c r="E47" s="107">
        <f>SUM(E48:E57)</f>
        <v>3124660</v>
      </c>
      <c r="F47" s="107">
        <f>SUM(F48:F57)</f>
        <v>35175</v>
      </c>
      <c r="G47" s="107">
        <f>SUM(G48:G57)</f>
        <v>0</v>
      </c>
      <c r="H47" s="107">
        <f t="shared" si="3"/>
        <v>4184536</v>
      </c>
      <c r="I47" s="107">
        <f t="shared" si="4"/>
        <v>1617664</v>
      </c>
      <c r="J47" s="107">
        <f aca="true" t="shared" si="9" ref="J47:R47">SUM(J48:J57)</f>
        <v>1082932</v>
      </c>
      <c r="K47" s="107">
        <f t="shared" si="9"/>
        <v>17918</v>
      </c>
      <c r="L47" s="107">
        <f t="shared" si="9"/>
        <v>0</v>
      </c>
      <c r="M47" s="107">
        <f t="shared" si="9"/>
        <v>516814</v>
      </c>
      <c r="N47" s="107">
        <f t="shared" si="9"/>
        <v>0</v>
      </c>
      <c r="O47" s="107">
        <f t="shared" si="9"/>
        <v>0</v>
      </c>
      <c r="P47" s="107">
        <f t="shared" si="9"/>
        <v>0</v>
      </c>
      <c r="Q47" s="107">
        <f t="shared" si="9"/>
        <v>0</v>
      </c>
      <c r="R47" s="107">
        <f t="shared" si="9"/>
        <v>2566872</v>
      </c>
      <c r="S47" s="107">
        <f t="shared" si="1"/>
        <v>3083686</v>
      </c>
      <c r="T47" s="108">
        <f t="shared" si="5"/>
        <v>0.6805183276626049</v>
      </c>
    </row>
    <row r="48" spans="1:20" ht="15.75">
      <c r="A48" s="67" t="s">
        <v>36</v>
      </c>
      <c r="B48" s="57" t="str">
        <f>'[6]Mau 07'!B13</f>
        <v>Trần Văn Minh</v>
      </c>
      <c r="C48" s="58">
        <f t="shared" si="2"/>
        <v>17822</v>
      </c>
      <c r="D48" s="59">
        <f>'[6]Mau 07'!D13</f>
        <v>0</v>
      </c>
      <c r="E48" s="59">
        <f>'[6]Mau 07'!E13</f>
        <v>17822</v>
      </c>
      <c r="F48" s="59">
        <f>'[6]Mau 07'!F13</f>
        <v>0</v>
      </c>
      <c r="G48" s="59">
        <f>'[6]Mau 07'!G13</f>
        <v>0</v>
      </c>
      <c r="H48" s="58">
        <f t="shared" si="3"/>
        <v>17822</v>
      </c>
      <c r="I48" s="58">
        <f t="shared" si="4"/>
        <v>17822</v>
      </c>
      <c r="J48" s="59">
        <f>'[6]Mau 07'!J13</f>
        <v>17822</v>
      </c>
      <c r="K48" s="59">
        <f>'[6]Mau 07'!K13</f>
        <v>0</v>
      </c>
      <c r="L48" s="59">
        <f>'[6]Mau 07'!L13</f>
        <v>0</v>
      </c>
      <c r="M48" s="59">
        <f>'[6]Mau 07'!M13</f>
        <v>0</v>
      </c>
      <c r="N48" s="59">
        <f>'[6]Mau 07'!N13</f>
        <v>0</v>
      </c>
      <c r="O48" s="59">
        <f>'[6]Mau 07'!O13</f>
        <v>0</v>
      </c>
      <c r="P48" s="59">
        <f>'[6]Mau 07'!P13</f>
        <v>0</v>
      </c>
      <c r="Q48" s="59">
        <f>'[6]Mau 07'!Q13</f>
        <v>0</v>
      </c>
      <c r="R48" s="59">
        <f>'[6]Mau 07'!R13</f>
        <v>0</v>
      </c>
      <c r="S48" s="58">
        <f t="shared" si="1"/>
        <v>0</v>
      </c>
      <c r="T48" s="103">
        <f t="shared" si="5"/>
        <v>1</v>
      </c>
    </row>
    <row r="49" spans="1:20" ht="15.75">
      <c r="A49" s="67" t="s">
        <v>37</v>
      </c>
      <c r="B49" s="57" t="str">
        <f>'[6]Mau 07'!B14</f>
        <v>Lê Xuân Ninh</v>
      </c>
      <c r="C49" s="58">
        <f t="shared" si="2"/>
        <v>781572</v>
      </c>
      <c r="D49" s="59">
        <f>'[6]Mau 07'!D14</f>
        <v>275187</v>
      </c>
      <c r="E49" s="59">
        <f>'[6]Mau 07'!E14</f>
        <v>506385</v>
      </c>
      <c r="F49" s="59">
        <f>'[6]Mau 07'!F14</f>
        <v>26000</v>
      </c>
      <c r="G49" s="59">
        <f>'[6]Mau 07'!G14</f>
        <v>0</v>
      </c>
      <c r="H49" s="58">
        <f t="shared" si="3"/>
        <v>755572</v>
      </c>
      <c r="I49" s="58">
        <f t="shared" si="4"/>
        <v>342187</v>
      </c>
      <c r="J49" s="59">
        <f>'[6]Mau 07'!J14</f>
        <v>311027</v>
      </c>
      <c r="K49" s="59">
        <f>'[6]Mau 07'!K14</f>
        <v>11675</v>
      </c>
      <c r="L49" s="59">
        <f>'[6]Mau 07'!L14</f>
        <v>0</v>
      </c>
      <c r="M49" s="59">
        <f>'[6]Mau 07'!M14</f>
        <v>19485</v>
      </c>
      <c r="N49" s="59">
        <f>'[6]Mau 07'!N14</f>
        <v>0</v>
      </c>
      <c r="O49" s="59">
        <f>'[6]Mau 07'!O14</f>
        <v>0</v>
      </c>
      <c r="P49" s="59">
        <f>'[6]Mau 07'!P14</f>
        <v>0</v>
      </c>
      <c r="Q49" s="59">
        <f>'[6]Mau 07'!Q14</f>
        <v>0</v>
      </c>
      <c r="R49" s="59">
        <f>'[6]Mau 07'!R14</f>
        <v>413385</v>
      </c>
      <c r="S49" s="58">
        <f t="shared" si="1"/>
        <v>432870</v>
      </c>
      <c r="T49" s="103">
        <f t="shared" si="5"/>
        <v>0.9430574510428509</v>
      </c>
    </row>
    <row r="50" spans="1:20" ht="15.75">
      <c r="A50" s="67" t="s">
        <v>38</v>
      </c>
      <c r="B50" s="57" t="str">
        <f>'[6]Mau 07'!B15</f>
        <v>Tạ Công Tuấn</v>
      </c>
      <c r="C50" s="58">
        <f t="shared" si="2"/>
        <v>1302826</v>
      </c>
      <c r="D50" s="59">
        <f>'[6]Mau 07'!D15</f>
        <v>225103</v>
      </c>
      <c r="E50" s="59">
        <f>'[6]Mau 07'!E15</f>
        <v>1077723</v>
      </c>
      <c r="F50" s="59">
        <f>'[6]Mau 07'!F15</f>
        <v>0</v>
      </c>
      <c r="G50" s="59">
        <f>'[6]Mau 07'!G15</f>
        <v>0</v>
      </c>
      <c r="H50" s="58">
        <f t="shared" si="3"/>
        <v>1302826</v>
      </c>
      <c r="I50" s="58">
        <f t="shared" si="4"/>
        <v>255014</v>
      </c>
      <c r="J50" s="59">
        <f>'[6]Mau 07'!J15</f>
        <v>184409</v>
      </c>
      <c r="K50" s="59">
        <f>'[6]Mau 07'!K15</f>
        <v>6243</v>
      </c>
      <c r="L50" s="59">
        <f>'[6]Mau 07'!L15</f>
        <v>0</v>
      </c>
      <c r="M50" s="59">
        <f>'[6]Mau 07'!M15</f>
        <v>64362</v>
      </c>
      <c r="N50" s="59">
        <f>'[6]Mau 07'!N15</f>
        <v>0</v>
      </c>
      <c r="O50" s="59">
        <f>'[6]Mau 07'!O15</f>
        <v>0</v>
      </c>
      <c r="P50" s="59">
        <f>'[6]Mau 07'!P15</f>
        <v>0</v>
      </c>
      <c r="Q50" s="59">
        <f>'[6]Mau 07'!Q15</f>
        <v>0</v>
      </c>
      <c r="R50" s="59">
        <f>'[6]Mau 07'!R15</f>
        <v>1047812</v>
      </c>
      <c r="S50" s="58">
        <f t="shared" si="1"/>
        <v>1112174</v>
      </c>
      <c r="T50" s="103">
        <f t="shared" si="5"/>
        <v>0.7476138564941532</v>
      </c>
    </row>
    <row r="51" spans="1:20" ht="15.75">
      <c r="A51" s="67" t="s">
        <v>39</v>
      </c>
      <c r="B51" s="57" t="str">
        <f>'[6]Mau 07'!B16</f>
        <v>Lê Thị Hải Châu</v>
      </c>
      <c r="C51" s="58">
        <f t="shared" si="2"/>
        <v>956538</v>
      </c>
      <c r="D51" s="59">
        <f>'[6]Mau 07'!D16</f>
        <v>594761</v>
      </c>
      <c r="E51" s="59">
        <f>'[6]Mau 07'!E16</f>
        <v>361777</v>
      </c>
      <c r="F51" s="59">
        <f>'[6]Mau 07'!F16</f>
        <v>0</v>
      </c>
      <c r="G51" s="59">
        <f>'[6]Mau 07'!G16</f>
        <v>0</v>
      </c>
      <c r="H51" s="58">
        <f t="shared" si="3"/>
        <v>956538</v>
      </c>
      <c r="I51" s="58">
        <f t="shared" si="4"/>
        <v>729753</v>
      </c>
      <c r="J51" s="59">
        <f>'[6]Mau 07'!J16</f>
        <v>296786</v>
      </c>
      <c r="K51" s="59">
        <f>'[6]Mau 07'!K16</f>
        <v>0</v>
      </c>
      <c r="L51" s="59">
        <f>'[6]Mau 07'!L16</f>
        <v>0</v>
      </c>
      <c r="M51" s="59">
        <f>'[6]Mau 07'!M16</f>
        <v>432967</v>
      </c>
      <c r="N51" s="59">
        <f>'[6]Mau 07'!N16</f>
        <v>0</v>
      </c>
      <c r="O51" s="59">
        <f>'[6]Mau 07'!O16</f>
        <v>0</v>
      </c>
      <c r="P51" s="59">
        <f>'[6]Mau 07'!P16</f>
        <v>0</v>
      </c>
      <c r="Q51" s="59">
        <f>'[6]Mau 07'!Q16</f>
        <v>0</v>
      </c>
      <c r="R51" s="59">
        <f>'[6]Mau 07'!R16</f>
        <v>226785</v>
      </c>
      <c r="S51" s="58">
        <f t="shared" si="1"/>
        <v>659752</v>
      </c>
      <c r="T51" s="103">
        <f t="shared" si="5"/>
        <v>0.4066937717282423</v>
      </c>
    </row>
    <row r="52" spans="1:20" ht="15.75">
      <c r="A52" s="67" t="s">
        <v>40</v>
      </c>
      <c r="B52" s="57" t="str">
        <f>'[6]Mau 07'!B17</f>
        <v>Trần Thị Phượng</v>
      </c>
      <c r="C52" s="58">
        <f t="shared" si="2"/>
        <v>1160953</v>
      </c>
      <c r="D52" s="59">
        <f>'[6]Mau 07'!D17</f>
        <v>0</v>
      </c>
      <c r="E52" s="59">
        <f>'[6]Mau 07'!E17</f>
        <v>1160953</v>
      </c>
      <c r="F52" s="59">
        <f>'[6]Mau 07'!F17</f>
        <v>9175</v>
      </c>
      <c r="G52" s="59">
        <f>'[6]Mau 07'!G17</f>
        <v>0</v>
      </c>
      <c r="H52" s="58">
        <f t="shared" si="3"/>
        <v>1151778</v>
      </c>
      <c r="I52" s="58">
        <f t="shared" si="4"/>
        <v>272888</v>
      </c>
      <c r="J52" s="59">
        <f>'[6]Mau 07'!J17</f>
        <v>272888</v>
      </c>
      <c r="K52" s="59">
        <f>'[6]Mau 07'!K17</f>
        <v>0</v>
      </c>
      <c r="L52" s="59">
        <f>'[6]Mau 07'!L17</f>
        <v>0</v>
      </c>
      <c r="M52" s="59">
        <f>'[6]Mau 07'!M17</f>
        <v>0</v>
      </c>
      <c r="N52" s="59">
        <f>'[6]Mau 07'!N17</f>
        <v>0</v>
      </c>
      <c r="O52" s="59">
        <f>'[6]Mau 07'!O17</f>
        <v>0</v>
      </c>
      <c r="P52" s="59">
        <f>'[6]Mau 07'!P17</f>
        <v>0</v>
      </c>
      <c r="Q52" s="59">
        <f>'[6]Mau 07'!Q17</f>
        <v>0</v>
      </c>
      <c r="R52" s="59">
        <f>'[6]Mau 07'!R17</f>
        <v>878890</v>
      </c>
      <c r="S52" s="58">
        <f t="shared" si="1"/>
        <v>878890</v>
      </c>
      <c r="T52" s="103">
        <f t="shared" si="5"/>
        <v>1</v>
      </c>
    </row>
    <row r="53" spans="1:20" ht="15.75" hidden="1">
      <c r="A53" s="67" t="s">
        <v>41</v>
      </c>
      <c r="B53" s="57" t="str">
        <f>'[6]Mau 07'!B18</f>
        <v>Chấp hành viên …</v>
      </c>
      <c r="C53" s="58">
        <f t="shared" si="2"/>
        <v>0</v>
      </c>
      <c r="D53" s="59">
        <f>'[6]Mau 07'!D18</f>
        <v>0</v>
      </c>
      <c r="E53" s="59">
        <f>'[6]Mau 07'!E18</f>
        <v>0</v>
      </c>
      <c r="F53" s="59">
        <f>'[6]Mau 07'!F18</f>
        <v>0</v>
      </c>
      <c r="G53" s="59">
        <f>'[6]Mau 07'!G18</f>
        <v>0</v>
      </c>
      <c r="H53" s="58">
        <f t="shared" si="3"/>
        <v>0</v>
      </c>
      <c r="I53" s="58">
        <f t="shared" si="4"/>
        <v>0</v>
      </c>
      <c r="J53" s="59">
        <f>'[6]Mau 07'!J18</f>
        <v>0</v>
      </c>
      <c r="K53" s="59">
        <f>'[6]Mau 07'!K18</f>
        <v>0</v>
      </c>
      <c r="L53" s="59">
        <f>'[6]Mau 07'!L18</f>
        <v>0</v>
      </c>
      <c r="M53" s="59">
        <f>'[6]Mau 07'!M18</f>
        <v>0</v>
      </c>
      <c r="N53" s="59">
        <f>'[6]Mau 07'!N18</f>
        <v>0</v>
      </c>
      <c r="O53" s="59">
        <f>'[6]Mau 07'!O18</f>
        <v>0</v>
      </c>
      <c r="P53" s="59">
        <f>'[6]Mau 07'!P18</f>
        <v>0</v>
      </c>
      <c r="Q53" s="59">
        <f>'[6]Mau 07'!Q18</f>
        <v>0</v>
      </c>
      <c r="R53" s="59">
        <f>'[6]Mau 07'!R18</f>
        <v>0</v>
      </c>
      <c r="S53" s="58">
        <f t="shared" si="1"/>
        <v>0</v>
      </c>
      <c r="T53" s="103">
        <f t="shared" si="5"/>
      </c>
    </row>
    <row r="54" spans="1:20" ht="15.75" hidden="1">
      <c r="A54" s="67" t="s">
        <v>42</v>
      </c>
      <c r="B54" s="57" t="str">
        <f>'[6]Mau 07'!B19</f>
        <v>Chấp hành viên …</v>
      </c>
      <c r="C54" s="58">
        <f t="shared" si="2"/>
        <v>0</v>
      </c>
      <c r="D54" s="59">
        <f>'[6]Mau 07'!D19</f>
        <v>0</v>
      </c>
      <c r="E54" s="59">
        <f>'[6]Mau 07'!E19</f>
        <v>0</v>
      </c>
      <c r="F54" s="59">
        <f>'[6]Mau 07'!F19</f>
        <v>0</v>
      </c>
      <c r="G54" s="59">
        <f>'[6]Mau 07'!G19</f>
        <v>0</v>
      </c>
      <c r="H54" s="58">
        <f t="shared" si="3"/>
        <v>0</v>
      </c>
      <c r="I54" s="58">
        <f t="shared" si="4"/>
        <v>0</v>
      </c>
      <c r="J54" s="59">
        <f>'[6]Mau 07'!J19</f>
        <v>0</v>
      </c>
      <c r="K54" s="59">
        <f>'[6]Mau 07'!K19</f>
        <v>0</v>
      </c>
      <c r="L54" s="59">
        <f>'[6]Mau 07'!L19</f>
        <v>0</v>
      </c>
      <c r="M54" s="59">
        <f>'[6]Mau 07'!M19</f>
        <v>0</v>
      </c>
      <c r="N54" s="59">
        <f>'[6]Mau 07'!N19</f>
        <v>0</v>
      </c>
      <c r="O54" s="59">
        <f>'[6]Mau 07'!O19</f>
        <v>0</v>
      </c>
      <c r="P54" s="59">
        <f>'[6]Mau 07'!P19</f>
        <v>0</v>
      </c>
      <c r="Q54" s="59">
        <f>'[6]Mau 07'!Q19</f>
        <v>0</v>
      </c>
      <c r="R54" s="59">
        <f>'[6]Mau 07'!R19</f>
        <v>0</v>
      </c>
      <c r="S54" s="58">
        <f t="shared" si="1"/>
        <v>0</v>
      </c>
      <c r="T54" s="103">
        <f t="shared" si="5"/>
      </c>
    </row>
    <row r="55" spans="1:20" ht="15.75" hidden="1">
      <c r="A55" s="67" t="s">
        <v>43</v>
      </c>
      <c r="B55" s="57" t="str">
        <f>'[6]Mau 07'!B20</f>
        <v>Chấp hành viên …</v>
      </c>
      <c r="C55" s="58">
        <f t="shared" si="2"/>
        <v>0</v>
      </c>
      <c r="D55" s="59">
        <f>'[6]Mau 07'!D20</f>
        <v>0</v>
      </c>
      <c r="E55" s="59">
        <f>'[6]Mau 07'!E20</f>
        <v>0</v>
      </c>
      <c r="F55" s="59">
        <f>'[6]Mau 07'!F20</f>
        <v>0</v>
      </c>
      <c r="G55" s="59">
        <f>'[6]Mau 07'!G20</f>
        <v>0</v>
      </c>
      <c r="H55" s="58">
        <f t="shared" si="3"/>
        <v>0</v>
      </c>
      <c r="I55" s="58">
        <f t="shared" si="4"/>
        <v>0</v>
      </c>
      <c r="J55" s="59">
        <f>'[6]Mau 07'!J20</f>
        <v>0</v>
      </c>
      <c r="K55" s="59">
        <f>'[6]Mau 07'!K20</f>
        <v>0</v>
      </c>
      <c r="L55" s="59">
        <f>'[6]Mau 07'!L20</f>
        <v>0</v>
      </c>
      <c r="M55" s="59">
        <f>'[6]Mau 07'!M20</f>
        <v>0</v>
      </c>
      <c r="N55" s="59">
        <f>'[6]Mau 07'!N20</f>
        <v>0</v>
      </c>
      <c r="O55" s="59">
        <f>'[6]Mau 07'!O20</f>
        <v>0</v>
      </c>
      <c r="P55" s="59">
        <f>'[6]Mau 07'!P20</f>
        <v>0</v>
      </c>
      <c r="Q55" s="59">
        <f>'[6]Mau 07'!Q20</f>
        <v>0</v>
      </c>
      <c r="R55" s="59">
        <f>'[6]Mau 07'!R20</f>
        <v>0</v>
      </c>
      <c r="S55" s="58">
        <f t="shared" si="1"/>
        <v>0</v>
      </c>
      <c r="T55" s="103">
        <f t="shared" si="5"/>
      </c>
    </row>
    <row r="56" spans="1:20" ht="15.75" hidden="1">
      <c r="A56" s="67" t="s">
        <v>44</v>
      </c>
      <c r="B56" s="57" t="str">
        <f>'[6]Mau 07'!B21</f>
        <v>Chấp hành viên …</v>
      </c>
      <c r="C56" s="58">
        <f t="shared" si="2"/>
        <v>0</v>
      </c>
      <c r="D56" s="59">
        <f>'[6]Mau 07'!D21</f>
        <v>0</v>
      </c>
      <c r="E56" s="59">
        <f>'[6]Mau 07'!E21</f>
        <v>0</v>
      </c>
      <c r="F56" s="59">
        <f>'[6]Mau 07'!F21</f>
        <v>0</v>
      </c>
      <c r="G56" s="59">
        <f>'[6]Mau 07'!G21</f>
        <v>0</v>
      </c>
      <c r="H56" s="58">
        <f t="shared" si="3"/>
        <v>0</v>
      </c>
      <c r="I56" s="58">
        <f t="shared" si="4"/>
        <v>0</v>
      </c>
      <c r="J56" s="59">
        <f>'[6]Mau 07'!J21</f>
        <v>0</v>
      </c>
      <c r="K56" s="59">
        <f>'[6]Mau 07'!K21</f>
        <v>0</v>
      </c>
      <c r="L56" s="59">
        <f>'[6]Mau 07'!L21</f>
        <v>0</v>
      </c>
      <c r="M56" s="59">
        <f>'[6]Mau 07'!M21</f>
        <v>0</v>
      </c>
      <c r="N56" s="59">
        <f>'[6]Mau 07'!N21</f>
        <v>0</v>
      </c>
      <c r="O56" s="59">
        <f>'[6]Mau 07'!O21</f>
        <v>0</v>
      </c>
      <c r="P56" s="59">
        <f>'[6]Mau 07'!P21</f>
        <v>0</v>
      </c>
      <c r="Q56" s="59">
        <f>'[6]Mau 07'!Q21</f>
        <v>0</v>
      </c>
      <c r="R56" s="59">
        <f>'[6]Mau 07'!R21</f>
        <v>0</v>
      </c>
      <c r="S56" s="58">
        <f t="shared" si="1"/>
        <v>0</v>
      </c>
      <c r="T56" s="103">
        <f t="shared" si="5"/>
      </c>
    </row>
    <row r="57" spans="1:20" ht="15.75" hidden="1">
      <c r="A57" s="67" t="s">
        <v>45</v>
      </c>
      <c r="B57" s="57" t="str">
        <f>'[6]Mau 07'!B22</f>
        <v>Chấp hành viên …</v>
      </c>
      <c r="C57" s="58">
        <f t="shared" si="2"/>
        <v>0</v>
      </c>
      <c r="D57" s="59">
        <f>'[6]Mau 07'!D22</f>
        <v>0</v>
      </c>
      <c r="E57" s="59">
        <f>'[6]Mau 07'!E22</f>
        <v>0</v>
      </c>
      <c r="F57" s="59">
        <f>'[6]Mau 07'!F22</f>
        <v>0</v>
      </c>
      <c r="G57" s="59">
        <f>'[6]Mau 07'!G22</f>
        <v>0</v>
      </c>
      <c r="H57" s="58">
        <f t="shared" si="3"/>
        <v>0</v>
      </c>
      <c r="I57" s="58">
        <f t="shared" si="4"/>
        <v>0</v>
      </c>
      <c r="J57" s="59">
        <f>'[6]Mau 07'!J22</f>
        <v>0</v>
      </c>
      <c r="K57" s="59">
        <f>'[6]Mau 07'!K22</f>
        <v>0</v>
      </c>
      <c r="L57" s="59">
        <f>'[6]Mau 07'!L22</f>
        <v>0</v>
      </c>
      <c r="M57" s="59">
        <f>'[6]Mau 07'!M22</f>
        <v>0</v>
      </c>
      <c r="N57" s="59">
        <f>'[6]Mau 07'!N22</f>
        <v>0</v>
      </c>
      <c r="O57" s="59">
        <f>'[6]Mau 07'!O22</f>
        <v>0</v>
      </c>
      <c r="P57" s="59">
        <f>'[6]Mau 07'!P22</f>
        <v>0</v>
      </c>
      <c r="Q57" s="59">
        <f>'[6]Mau 07'!Q22</f>
        <v>0</v>
      </c>
      <c r="R57" s="59">
        <f>'[6]Mau 07'!R22</f>
        <v>0</v>
      </c>
      <c r="S57" s="58">
        <f t="shared" si="1"/>
        <v>0</v>
      </c>
      <c r="T57" s="103">
        <f t="shared" si="5"/>
      </c>
    </row>
    <row r="58" spans="1:20" ht="24.75" customHeight="1">
      <c r="A58" s="106">
        <v>4</v>
      </c>
      <c r="B58" s="106" t="str">
        <f>'[7]Mau 07'!B12</f>
        <v>Chi cục THADS huyện Gio Linh</v>
      </c>
      <c r="C58" s="107">
        <f t="shared" si="2"/>
        <v>2180838</v>
      </c>
      <c r="D58" s="107">
        <f>SUM(D59:D68)</f>
        <v>729150</v>
      </c>
      <c r="E58" s="107">
        <f>SUM(E59:E68)</f>
        <v>1451688</v>
      </c>
      <c r="F58" s="107">
        <f>SUM(F59:F68)</f>
        <v>200100</v>
      </c>
      <c r="G58" s="107">
        <f>SUM(G59:G68)</f>
        <v>0</v>
      </c>
      <c r="H58" s="107">
        <f t="shared" si="3"/>
        <v>1980738</v>
      </c>
      <c r="I58" s="107">
        <f t="shared" si="4"/>
        <v>1417459</v>
      </c>
      <c r="J58" s="107">
        <f aca="true" t="shared" si="10" ref="J58:R58">SUM(J59:J68)</f>
        <v>517596</v>
      </c>
      <c r="K58" s="107">
        <f t="shared" si="10"/>
        <v>287914</v>
      </c>
      <c r="L58" s="107">
        <f t="shared" si="10"/>
        <v>0</v>
      </c>
      <c r="M58" s="107">
        <f t="shared" si="10"/>
        <v>611949</v>
      </c>
      <c r="N58" s="107">
        <f t="shared" si="10"/>
        <v>0</v>
      </c>
      <c r="O58" s="107">
        <f t="shared" si="10"/>
        <v>0</v>
      </c>
      <c r="P58" s="107">
        <f t="shared" si="10"/>
        <v>0</v>
      </c>
      <c r="Q58" s="107">
        <f t="shared" si="10"/>
        <v>0</v>
      </c>
      <c r="R58" s="107">
        <f t="shared" si="10"/>
        <v>563279</v>
      </c>
      <c r="S58" s="107">
        <f t="shared" si="1"/>
        <v>1175228</v>
      </c>
      <c r="T58" s="108">
        <f t="shared" si="5"/>
        <v>0.5682774598771464</v>
      </c>
    </row>
    <row r="59" spans="1:20" ht="15.75">
      <c r="A59" s="67" t="s">
        <v>36</v>
      </c>
      <c r="B59" s="57" t="str">
        <f>'[7]Mau 07'!B13</f>
        <v>Thái văn Thành</v>
      </c>
      <c r="C59" s="58">
        <f t="shared" si="2"/>
        <v>651921</v>
      </c>
      <c r="D59" s="59">
        <f>'[7]Mau 07'!D13</f>
        <v>113149</v>
      </c>
      <c r="E59" s="59">
        <f>'[7]Mau 07'!E13</f>
        <v>538772</v>
      </c>
      <c r="F59" s="59">
        <f>'[7]Mau 07'!F13</f>
        <v>600</v>
      </c>
      <c r="G59" s="59">
        <f>'[7]Mau 07'!G13</f>
        <v>0</v>
      </c>
      <c r="H59" s="58">
        <f t="shared" si="3"/>
        <v>651321</v>
      </c>
      <c r="I59" s="58">
        <f t="shared" si="4"/>
        <v>504848</v>
      </c>
      <c r="J59" s="59">
        <f>'[7]Mau 07'!J13</f>
        <v>268899</v>
      </c>
      <c r="K59" s="59">
        <f>'[7]Mau 07'!K13</f>
        <v>150000</v>
      </c>
      <c r="L59" s="59">
        <f>'[7]Mau 07'!L13</f>
        <v>0</v>
      </c>
      <c r="M59" s="59">
        <f>'[7]Mau 07'!M13</f>
        <v>85949</v>
      </c>
      <c r="N59" s="59">
        <f>'[7]Mau 07'!N13</f>
        <v>0</v>
      </c>
      <c r="O59" s="59">
        <f>'[7]Mau 07'!O13</f>
        <v>0</v>
      </c>
      <c r="P59" s="59">
        <f>'[7]Mau 07'!P13</f>
        <v>0</v>
      </c>
      <c r="Q59" s="59">
        <f>'[7]Mau 07'!Q13</f>
        <v>0</v>
      </c>
      <c r="R59" s="59">
        <f>'[7]Mau 07'!R13</f>
        <v>146473</v>
      </c>
      <c r="S59" s="58">
        <f t="shared" si="1"/>
        <v>232422</v>
      </c>
      <c r="T59" s="103">
        <f t="shared" si="5"/>
        <v>0.8297527176496688</v>
      </c>
    </row>
    <row r="60" spans="1:20" ht="15.75">
      <c r="A60" s="67" t="s">
        <v>37</v>
      </c>
      <c r="B60" s="57" t="str">
        <f>'[7]Mau 07'!B14</f>
        <v>Nguyễn Thị Hiền</v>
      </c>
      <c r="C60" s="58">
        <f t="shared" si="2"/>
        <v>955888</v>
      </c>
      <c r="D60" s="59">
        <f>'[7]Mau 07'!D14</f>
        <v>523001</v>
      </c>
      <c r="E60" s="59">
        <f>'[7]Mau 07'!E14</f>
        <v>432887</v>
      </c>
      <c r="F60" s="59">
        <f>'[7]Mau 07'!F14</f>
        <v>0</v>
      </c>
      <c r="G60" s="59">
        <f>'[7]Mau 07'!G14</f>
        <v>0</v>
      </c>
      <c r="H60" s="58">
        <f t="shared" si="3"/>
        <v>955888</v>
      </c>
      <c r="I60" s="58">
        <f t="shared" si="4"/>
        <v>806288</v>
      </c>
      <c r="J60" s="59">
        <f>'[7]Mau 07'!J14</f>
        <v>176374</v>
      </c>
      <c r="K60" s="59">
        <f>'[7]Mau 07'!K14</f>
        <v>103914</v>
      </c>
      <c r="L60" s="59">
        <f>'[7]Mau 07'!L14</f>
        <v>0</v>
      </c>
      <c r="M60" s="59">
        <f>'[7]Mau 07'!M14</f>
        <v>526000</v>
      </c>
      <c r="N60" s="59">
        <f>'[7]Mau 07'!N14</f>
        <v>0</v>
      </c>
      <c r="O60" s="59">
        <f>'[7]Mau 07'!O14</f>
        <v>0</v>
      </c>
      <c r="P60" s="59">
        <f>'[7]Mau 07'!P14</f>
        <v>0</v>
      </c>
      <c r="Q60" s="59">
        <f>'[7]Mau 07'!Q14</f>
        <v>0</v>
      </c>
      <c r="R60" s="59">
        <f>'[7]Mau 07'!R14</f>
        <v>149600</v>
      </c>
      <c r="S60" s="58">
        <f t="shared" si="1"/>
        <v>675600</v>
      </c>
      <c r="T60" s="103">
        <f t="shared" si="5"/>
        <v>0.3476276466969619</v>
      </c>
    </row>
    <row r="61" spans="1:20" ht="15.75">
      <c r="A61" s="67" t="s">
        <v>38</v>
      </c>
      <c r="B61" s="57" t="str">
        <f>'[7]Mau 07'!B15</f>
        <v>Nguyễn Thị Mỹ Hạnh</v>
      </c>
      <c r="C61" s="58">
        <f t="shared" si="2"/>
        <v>567514</v>
      </c>
      <c r="D61" s="59">
        <f>'[7]Mau 07'!D15</f>
        <v>93000</v>
      </c>
      <c r="E61" s="59">
        <f>'[7]Mau 07'!E15</f>
        <v>474514</v>
      </c>
      <c r="F61" s="59">
        <f>'[7]Mau 07'!F15</f>
        <v>199500</v>
      </c>
      <c r="G61" s="59">
        <f>'[7]Mau 07'!G15</f>
        <v>0</v>
      </c>
      <c r="H61" s="58">
        <f t="shared" si="3"/>
        <v>368014</v>
      </c>
      <c r="I61" s="58">
        <f t="shared" si="4"/>
        <v>100808</v>
      </c>
      <c r="J61" s="59">
        <f>'[7]Mau 07'!J15</f>
        <v>66808</v>
      </c>
      <c r="K61" s="59">
        <f>'[7]Mau 07'!K15</f>
        <v>34000</v>
      </c>
      <c r="L61" s="59">
        <f>'[7]Mau 07'!L15</f>
        <v>0</v>
      </c>
      <c r="M61" s="59">
        <f>'[7]Mau 07'!M15</f>
        <v>0</v>
      </c>
      <c r="N61" s="59">
        <f>'[7]Mau 07'!N15</f>
        <v>0</v>
      </c>
      <c r="O61" s="59">
        <f>'[7]Mau 07'!O15</f>
        <v>0</v>
      </c>
      <c r="P61" s="59">
        <f>'[7]Mau 07'!P15</f>
        <v>0</v>
      </c>
      <c r="Q61" s="59">
        <f>'[7]Mau 07'!Q15</f>
        <v>0</v>
      </c>
      <c r="R61" s="59">
        <f>'[7]Mau 07'!R15</f>
        <v>267206</v>
      </c>
      <c r="S61" s="58">
        <f t="shared" si="1"/>
        <v>267206</v>
      </c>
      <c r="T61" s="103">
        <f t="shared" si="5"/>
        <v>1</v>
      </c>
    </row>
    <row r="62" spans="1:20" ht="15.75">
      <c r="A62" s="67" t="s">
        <v>39</v>
      </c>
      <c r="B62" s="57" t="str">
        <f>'[7]Mau 07'!B16</f>
        <v>Đặng Xuân Thân</v>
      </c>
      <c r="C62" s="58">
        <f t="shared" si="2"/>
        <v>5515</v>
      </c>
      <c r="D62" s="59">
        <f>'[7]Mau 07'!D16</f>
        <v>0</v>
      </c>
      <c r="E62" s="59">
        <f>'[7]Mau 07'!E16</f>
        <v>5515</v>
      </c>
      <c r="F62" s="59">
        <f>'[7]Mau 07'!F16</f>
        <v>0</v>
      </c>
      <c r="G62" s="59">
        <f>'[7]Mau 07'!G16</f>
        <v>0</v>
      </c>
      <c r="H62" s="58">
        <f t="shared" si="3"/>
        <v>5515</v>
      </c>
      <c r="I62" s="58">
        <f t="shared" si="4"/>
        <v>5515</v>
      </c>
      <c r="J62" s="59">
        <f>'[7]Mau 07'!J16</f>
        <v>5515</v>
      </c>
      <c r="K62" s="59">
        <f>'[7]Mau 07'!K16</f>
        <v>0</v>
      </c>
      <c r="L62" s="59">
        <f>'[7]Mau 07'!L16</f>
        <v>0</v>
      </c>
      <c r="M62" s="59">
        <f>'[7]Mau 07'!M16</f>
        <v>0</v>
      </c>
      <c r="N62" s="59">
        <f>'[7]Mau 07'!N16</f>
        <v>0</v>
      </c>
      <c r="O62" s="59">
        <f>'[7]Mau 07'!O16</f>
        <v>0</v>
      </c>
      <c r="P62" s="59">
        <f>'[7]Mau 07'!P16</f>
        <v>0</v>
      </c>
      <c r="Q62" s="59">
        <f>'[7]Mau 07'!Q16</f>
        <v>0</v>
      </c>
      <c r="R62" s="59">
        <f>'[7]Mau 07'!R16</f>
        <v>0</v>
      </c>
      <c r="S62" s="58">
        <f t="shared" si="1"/>
        <v>0</v>
      </c>
      <c r="T62" s="103">
        <f t="shared" si="5"/>
        <v>1</v>
      </c>
    </row>
    <row r="63" spans="1:20" ht="15.75" hidden="1">
      <c r="A63" s="67" t="s">
        <v>40</v>
      </c>
      <c r="B63" s="57" t="str">
        <f>'[7]Mau 07'!B17</f>
        <v>Chấp hành viên …</v>
      </c>
      <c r="C63" s="58">
        <f t="shared" si="2"/>
        <v>0</v>
      </c>
      <c r="D63" s="59">
        <f>'[7]Mau 07'!D17</f>
        <v>0</v>
      </c>
      <c r="E63" s="59">
        <f>'[7]Mau 07'!E17</f>
        <v>0</v>
      </c>
      <c r="F63" s="59">
        <f>'[7]Mau 07'!F17</f>
        <v>0</v>
      </c>
      <c r="G63" s="59">
        <f>'[7]Mau 07'!G17</f>
        <v>0</v>
      </c>
      <c r="H63" s="58">
        <f t="shared" si="3"/>
        <v>0</v>
      </c>
      <c r="I63" s="58">
        <f t="shared" si="4"/>
        <v>0</v>
      </c>
      <c r="J63" s="59">
        <f>'[7]Mau 07'!J17</f>
        <v>0</v>
      </c>
      <c r="K63" s="59">
        <f>'[7]Mau 07'!K17</f>
        <v>0</v>
      </c>
      <c r="L63" s="59">
        <f>'[7]Mau 07'!L17</f>
        <v>0</v>
      </c>
      <c r="M63" s="59">
        <f>'[7]Mau 07'!M17</f>
        <v>0</v>
      </c>
      <c r="N63" s="59">
        <f>'[7]Mau 07'!N17</f>
        <v>0</v>
      </c>
      <c r="O63" s="59">
        <f>'[7]Mau 07'!O17</f>
        <v>0</v>
      </c>
      <c r="P63" s="59">
        <f>'[7]Mau 07'!P17</f>
        <v>0</v>
      </c>
      <c r="Q63" s="59">
        <f>'[7]Mau 07'!Q17</f>
        <v>0</v>
      </c>
      <c r="R63" s="59">
        <f>'[7]Mau 07'!R17</f>
        <v>0</v>
      </c>
      <c r="S63" s="58">
        <f t="shared" si="1"/>
        <v>0</v>
      </c>
      <c r="T63" s="103">
        <f t="shared" si="5"/>
      </c>
    </row>
    <row r="64" spans="1:20" ht="15.75" hidden="1">
      <c r="A64" s="67" t="s">
        <v>41</v>
      </c>
      <c r="B64" s="57" t="str">
        <f>'[7]Mau 07'!B18</f>
        <v>Chấp hành viên …</v>
      </c>
      <c r="C64" s="58">
        <f t="shared" si="2"/>
        <v>0</v>
      </c>
      <c r="D64" s="59">
        <f>'[7]Mau 07'!D18</f>
        <v>0</v>
      </c>
      <c r="E64" s="59">
        <f>'[7]Mau 07'!E18</f>
        <v>0</v>
      </c>
      <c r="F64" s="59">
        <f>'[7]Mau 07'!F18</f>
        <v>0</v>
      </c>
      <c r="G64" s="59">
        <f>'[7]Mau 07'!G18</f>
        <v>0</v>
      </c>
      <c r="H64" s="58">
        <f t="shared" si="3"/>
        <v>0</v>
      </c>
      <c r="I64" s="58">
        <f t="shared" si="4"/>
        <v>0</v>
      </c>
      <c r="J64" s="59">
        <f>'[7]Mau 07'!J18</f>
        <v>0</v>
      </c>
      <c r="K64" s="59">
        <f>'[7]Mau 07'!K18</f>
        <v>0</v>
      </c>
      <c r="L64" s="59">
        <f>'[7]Mau 07'!L18</f>
        <v>0</v>
      </c>
      <c r="M64" s="59">
        <f>'[7]Mau 07'!M18</f>
        <v>0</v>
      </c>
      <c r="N64" s="59">
        <f>'[7]Mau 07'!N18</f>
        <v>0</v>
      </c>
      <c r="O64" s="59">
        <f>'[7]Mau 07'!O18</f>
        <v>0</v>
      </c>
      <c r="P64" s="59">
        <f>'[7]Mau 07'!P18</f>
        <v>0</v>
      </c>
      <c r="Q64" s="59">
        <f>'[7]Mau 07'!Q18</f>
        <v>0</v>
      </c>
      <c r="R64" s="59">
        <f>'[7]Mau 07'!R18</f>
        <v>0</v>
      </c>
      <c r="S64" s="58">
        <f t="shared" si="1"/>
        <v>0</v>
      </c>
      <c r="T64" s="103">
        <f t="shared" si="5"/>
      </c>
    </row>
    <row r="65" spans="1:20" ht="15.75" hidden="1">
      <c r="A65" s="67" t="s">
        <v>42</v>
      </c>
      <c r="B65" s="57" t="str">
        <f>'[7]Mau 07'!B19</f>
        <v>Chấp hành viên …</v>
      </c>
      <c r="C65" s="58">
        <f t="shared" si="2"/>
        <v>0</v>
      </c>
      <c r="D65" s="59">
        <f>'[7]Mau 07'!D19</f>
        <v>0</v>
      </c>
      <c r="E65" s="59">
        <f>'[7]Mau 07'!E19</f>
        <v>0</v>
      </c>
      <c r="F65" s="59">
        <f>'[7]Mau 07'!F19</f>
        <v>0</v>
      </c>
      <c r="G65" s="59">
        <f>'[7]Mau 07'!G19</f>
        <v>0</v>
      </c>
      <c r="H65" s="58">
        <f t="shared" si="3"/>
        <v>0</v>
      </c>
      <c r="I65" s="58">
        <f t="shared" si="4"/>
        <v>0</v>
      </c>
      <c r="J65" s="59">
        <f>'[7]Mau 07'!J19</f>
        <v>0</v>
      </c>
      <c r="K65" s="59">
        <f>'[7]Mau 07'!K19</f>
        <v>0</v>
      </c>
      <c r="L65" s="59">
        <f>'[7]Mau 07'!L19</f>
        <v>0</v>
      </c>
      <c r="M65" s="59">
        <f>'[7]Mau 07'!M19</f>
        <v>0</v>
      </c>
      <c r="N65" s="59">
        <f>'[7]Mau 07'!N19</f>
        <v>0</v>
      </c>
      <c r="O65" s="59">
        <f>'[7]Mau 07'!O19</f>
        <v>0</v>
      </c>
      <c r="P65" s="59">
        <f>'[7]Mau 07'!P19</f>
        <v>0</v>
      </c>
      <c r="Q65" s="59">
        <f>'[7]Mau 07'!Q19</f>
        <v>0</v>
      </c>
      <c r="R65" s="59">
        <f>'[7]Mau 07'!R19</f>
        <v>0</v>
      </c>
      <c r="S65" s="58">
        <f t="shared" si="1"/>
        <v>0</v>
      </c>
      <c r="T65" s="103">
        <f t="shared" si="5"/>
      </c>
    </row>
    <row r="66" spans="1:20" ht="15.75" hidden="1">
      <c r="A66" s="67" t="s">
        <v>43</v>
      </c>
      <c r="B66" s="57" t="str">
        <f>'[7]Mau 07'!B20</f>
        <v>Chấp hành viên …</v>
      </c>
      <c r="C66" s="58">
        <f t="shared" si="2"/>
        <v>0</v>
      </c>
      <c r="D66" s="59">
        <f>'[7]Mau 07'!D20</f>
        <v>0</v>
      </c>
      <c r="E66" s="59">
        <f>'[7]Mau 07'!E20</f>
        <v>0</v>
      </c>
      <c r="F66" s="59">
        <f>'[7]Mau 07'!F20</f>
        <v>0</v>
      </c>
      <c r="G66" s="59">
        <f>'[7]Mau 07'!G20</f>
        <v>0</v>
      </c>
      <c r="H66" s="58">
        <f t="shared" si="3"/>
        <v>0</v>
      </c>
      <c r="I66" s="58">
        <f t="shared" si="4"/>
        <v>0</v>
      </c>
      <c r="J66" s="59">
        <f>'[7]Mau 07'!J20</f>
        <v>0</v>
      </c>
      <c r="K66" s="59">
        <f>'[7]Mau 07'!K20</f>
        <v>0</v>
      </c>
      <c r="L66" s="59">
        <f>'[7]Mau 07'!L20</f>
        <v>0</v>
      </c>
      <c r="M66" s="59">
        <f>'[7]Mau 07'!M20</f>
        <v>0</v>
      </c>
      <c r="N66" s="59">
        <f>'[7]Mau 07'!N20</f>
        <v>0</v>
      </c>
      <c r="O66" s="59">
        <f>'[7]Mau 07'!O20</f>
        <v>0</v>
      </c>
      <c r="P66" s="59">
        <f>'[7]Mau 07'!P20</f>
        <v>0</v>
      </c>
      <c r="Q66" s="59">
        <f>'[7]Mau 07'!Q20</f>
        <v>0</v>
      </c>
      <c r="R66" s="59">
        <f>'[7]Mau 07'!R20</f>
        <v>0</v>
      </c>
      <c r="S66" s="58">
        <f t="shared" si="1"/>
        <v>0</v>
      </c>
      <c r="T66" s="103">
        <f t="shared" si="5"/>
      </c>
    </row>
    <row r="67" spans="1:20" ht="15.75" hidden="1">
      <c r="A67" s="67" t="s">
        <v>44</v>
      </c>
      <c r="B67" s="57" t="str">
        <f>'[7]Mau 07'!B21</f>
        <v>Chấp hành viên …</v>
      </c>
      <c r="C67" s="58">
        <f t="shared" si="2"/>
        <v>0</v>
      </c>
      <c r="D67" s="59">
        <f>'[7]Mau 07'!D21</f>
        <v>0</v>
      </c>
      <c r="E67" s="59">
        <f>'[7]Mau 07'!E21</f>
        <v>0</v>
      </c>
      <c r="F67" s="59">
        <f>'[7]Mau 07'!F21</f>
        <v>0</v>
      </c>
      <c r="G67" s="59">
        <f>'[7]Mau 07'!G21</f>
        <v>0</v>
      </c>
      <c r="H67" s="58">
        <f t="shared" si="3"/>
        <v>0</v>
      </c>
      <c r="I67" s="58">
        <f t="shared" si="4"/>
        <v>0</v>
      </c>
      <c r="J67" s="59">
        <f>'[7]Mau 07'!J21</f>
        <v>0</v>
      </c>
      <c r="K67" s="59">
        <f>'[7]Mau 07'!K21</f>
        <v>0</v>
      </c>
      <c r="L67" s="59">
        <f>'[7]Mau 07'!L21</f>
        <v>0</v>
      </c>
      <c r="M67" s="59">
        <f>'[7]Mau 07'!M21</f>
        <v>0</v>
      </c>
      <c r="N67" s="59">
        <f>'[7]Mau 07'!N21</f>
        <v>0</v>
      </c>
      <c r="O67" s="59">
        <f>'[7]Mau 07'!O21</f>
        <v>0</v>
      </c>
      <c r="P67" s="59">
        <f>'[7]Mau 07'!P21</f>
        <v>0</v>
      </c>
      <c r="Q67" s="59">
        <f>'[7]Mau 07'!Q21</f>
        <v>0</v>
      </c>
      <c r="R67" s="59">
        <f>'[7]Mau 07'!R21</f>
        <v>0</v>
      </c>
      <c r="S67" s="58">
        <f t="shared" si="1"/>
        <v>0</v>
      </c>
      <c r="T67" s="103">
        <f t="shared" si="5"/>
      </c>
    </row>
    <row r="68" spans="1:20" ht="15.75" hidden="1">
      <c r="A68" s="67" t="s">
        <v>45</v>
      </c>
      <c r="B68" s="57" t="str">
        <f>'[7]Mau 07'!B22</f>
        <v>Chấp hành viên …</v>
      </c>
      <c r="C68" s="58">
        <f t="shared" si="2"/>
        <v>0</v>
      </c>
      <c r="D68" s="59">
        <f>'[7]Mau 07'!D22</f>
        <v>0</v>
      </c>
      <c r="E68" s="59">
        <f>'[7]Mau 07'!E22</f>
        <v>0</v>
      </c>
      <c r="F68" s="59">
        <f>'[7]Mau 07'!F22</f>
        <v>0</v>
      </c>
      <c r="G68" s="59">
        <f>'[7]Mau 07'!G22</f>
        <v>0</v>
      </c>
      <c r="H68" s="58">
        <f t="shared" si="3"/>
        <v>0</v>
      </c>
      <c r="I68" s="58">
        <f t="shared" si="4"/>
        <v>0</v>
      </c>
      <c r="J68" s="59">
        <f>'[7]Mau 07'!J22</f>
        <v>0</v>
      </c>
      <c r="K68" s="59">
        <f>'[7]Mau 07'!K22</f>
        <v>0</v>
      </c>
      <c r="L68" s="59">
        <f>'[7]Mau 07'!L22</f>
        <v>0</v>
      </c>
      <c r="M68" s="59">
        <f>'[7]Mau 07'!M22</f>
        <v>0</v>
      </c>
      <c r="N68" s="59">
        <f>'[7]Mau 07'!N22</f>
        <v>0</v>
      </c>
      <c r="O68" s="59">
        <f>'[7]Mau 07'!O22</f>
        <v>0</v>
      </c>
      <c r="P68" s="59">
        <f>'[7]Mau 07'!P22</f>
        <v>0</v>
      </c>
      <c r="Q68" s="59">
        <f>'[7]Mau 07'!Q22</f>
        <v>0</v>
      </c>
      <c r="R68" s="59">
        <f>'[7]Mau 07'!R22</f>
        <v>0</v>
      </c>
      <c r="S68" s="58">
        <f t="shared" si="1"/>
        <v>0</v>
      </c>
      <c r="T68" s="103">
        <f t="shared" si="5"/>
      </c>
    </row>
    <row r="69" spans="1:20" ht="27" customHeight="1">
      <c r="A69" s="106">
        <v>5</v>
      </c>
      <c r="B69" s="106" t="str">
        <f>'[8]Mau 07'!B12</f>
        <v>Chi cục THADS huyện Hải Lăng</v>
      </c>
      <c r="C69" s="107">
        <f t="shared" si="2"/>
        <v>2104828</v>
      </c>
      <c r="D69" s="107">
        <f>SUM(D70:D79)</f>
        <v>364772</v>
      </c>
      <c r="E69" s="107">
        <f>SUM(E70:E79)</f>
        <v>1740056</v>
      </c>
      <c r="F69" s="107">
        <f>SUM(F70:F79)</f>
        <v>125662</v>
      </c>
      <c r="G69" s="107">
        <f>SUM(G70:G79)</f>
        <v>0</v>
      </c>
      <c r="H69" s="107">
        <f t="shared" si="3"/>
        <v>1979166</v>
      </c>
      <c r="I69" s="107">
        <f t="shared" si="4"/>
        <v>1031984</v>
      </c>
      <c r="J69" s="107">
        <f aca="true" t="shared" si="11" ref="J69:R69">SUM(J70:J79)</f>
        <v>685034</v>
      </c>
      <c r="K69" s="107">
        <f t="shared" si="11"/>
        <v>98788</v>
      </c>
      <c r="L69" s="107">
        <f t="shared" si="11"/>
        <v>0</v>
      </c>
      <c r="M69" s="107">
        <f t="shared" si="11"/>
        <v>248162</v>
      </c>
      <c r="N69" s="107">
        <f t="shared" si="11"/>
        <v>0</v>
      </c>
      <c r="O69" s="107">
        <f t="shared" si="11"/>
        <v>0</v>
      </c>
      <c r="P69" s="107">
        <f t="shared" si="11"/>
        <v>0</v>
      </c>
      <c r="Q69" s="107">
        <f t="shared" si="11"/>
        <v>0</v>
      </c>
      <c r="R69" s="107">
        <f t="shared" si="11"/>
        <v>947182</v>
      </c>
      <c r="S69" s="107">
        <f t="shared" si="1"/>
        <v>1195344</v>
      </c>
      <c r="T69" s="108">
        <f t="shared" si="5"/>
        <v>0.7595292175072482</v>
      </c>
    </row>
    <row r="70" spans="1:20" ht="15.75">
      <c r="A70" s="67" t="s">
        <v>36</v>
      </c>
      <c r="B70" s="57" t="str">
        <f>'[8]Mau 07'!B13</f>
        <v>Lê Đức Hòa</v>
      </c>
      <c r="C70" s="58">
        <f t="shared" si="2"/>
        <v>279174</v>
      </c>
      <c r="D70" s="59">
        <f>'[8]Mau 07'!D13</f>
        <v>72791</v>
      </c>
      <c r="E70" s="59">
        <f>'[8]Mau 07'!E13</f>
        <v>206383</v>
      </c>
      <c r="F70" s="59">
        <f>'[8]Mau 07'!F13</f>
        <v>106000</v>
      </c>
      <c r="G70" s="59">
        <f>'[8]Mau 07'!G13</f>
        <v>0</v>
      </c>
      <c r="H70" s="58">
        <f t="shared" si="3"/>
        <v>173174</v>
      </c>
      <c r="I70" s="58">
        <f t="shared" si="4"/>
        <v>133609</v>
      </c>
      <c r="J70" s="59">
        <f>'[8]Mau 07'!J13</f>
        <v>90767</v>
      </c>
      <c r="K70" s="59">
        <f>'[8]Mau 07'!K13</f>
        <v>5516</v>
      </c>
      <c r="L70" s="59">
        <f>'[8]Mau 07'!L13</f>
        <v>0</v>
      </c>
      <c r="M70" s="59">
        <f>'[8]Mau 07'!M13</f>
        <v>37326</v>
      </c>
      <c r="N70" s="59">
        <f>'[8]Mau 07'!N13</f>
        <v>0</v>
      </c>
      <c r="O70" s="59">
        <f>'[8]Mau 07'!O13</f>
        <v>0</v>
      </c>
      <c r="P70" s="59">
        <f>'[8]Mau 07'!P13</f>
        <v>0</v>
      </c>
      <c r="Q70" s="59">
        <f>'[8]Mau 07'!Q13</f>
        <v>0</v>
      </c>
      <c r="R70" s="59">
        <f>'[8]Mau 07'!R13</f>
        <v>39565</v>
      </c>
      <c r="S70" s="58">
        <f t="shared" si="1"/>
        <v>76891</v>
      </c>
      <c r="T70" s="103">
        <f t="shared" si="5"/>
        <v>0.7206325921158006</v>
      </c>
    </row>
    <row r="71" spans="1:20" ht="15.75">
      <c r="A71" s="67" t="s">
        <v>37</v>
      </c>
      <c r="B71" s="57" t="str">
        <f>'[8]Mau 07'!B14</f>
        <v>Cáp Xuân Quý</v>
      </c>
      <c r="C71" s="58">
        <f t="shared" si="2"/>
        <v>771903</v>
      </c>
      <c r="D71" s="59">
        <f>'[8]Mau 07'!D14</f>
        <v>90514</v>
      </c>
      <c r="E71" s="59">
        <f>'[8]Mau 07'!E14</f>
        <v>681389</v>
      </c>
      <c r="F71" s="59">
        <f>'[8]Mau 07'!F14</f>
        <v>3562</v>
      </c>
      <c r="G71" s="59">
        <f>'[8]Mau 07'!G14</f>
        <v>0</v>
      </c>
      <c r="H71" s="58">
        <f t="shared" si="3"/>
        <v>768341</v>
      </c>
      <c r="I71" s="58">
        <f t="shared" si="4"/>
        <v>163641</v>
      </c>
      <c r="J71" s="59">
        <f>'[8]Mau 07'!J14</f>
        <v>133817</v>
      </c>
      <c r="K71" s="59">
        <f>'[8]Mau 07'!K14</f>
        <v>0</v>
      </c>
      <c r="L71" s="59">
        <f>'[8]Mau 07'!L14</f>
        <v>0</v>
      </c>
      <c r="M71" s="59">
        <f>'[8]Mau 07'!M14</f>
        <v>29824</v>
      </c>
      <c r="N71" s="59">
        <f>'[8]Mau 07'!N14</f>
        <v>0</v>
      </c>
      <c r="O71" s="59">
        <f>'[8]Mau 07'!O14</f>
        <v>0</v>
      </c>
      <c r="P71" s="59">
        <f>'[8]Mau 07'!P14</f>
        <v>0</v>
      </c>
      <c r="Q71" s="59">
        <f>'[8]Mau 07'!Q14</f>
        <v>0</v>
      </c>
      <c r="R71" s="59">
        <f>'[8]Mau 07'!R14</f>
        <v>604700</v>
      </c>
      <c r="S71" s="58">
        <f t="shared" si="1"/>
        <v>634524</v>
      </c>
      <c r="T71" s="103">
        <f t="shared" si="5"/>
        <v>0.8177473860462843</v>
      </c>
    </row>
    <row r="72" spans="1:20" ht="15.75">
      <c r="A72" s="67" t="s">
        <v>38</v>
      </c>
      <c r="B72" s="57" t="str">
        <f>'[8]Mau 07'!B15</f>
        <v>Hoàng Thị Chi Mai</v>
      </c>
      <c r="C72" s="58">
        <f t="shared" si="2"/>
        <v>1053751</v>
      </c>
      <c r="D72" s="59">
        <f>'[8]Mau 07'!D15</f>
        <v>201467</v>
      </c>
      <c r="E72" s="59">
        <f>'[8]Mau 07'!E15</f>
        <v>852284</v>
      </c>
      <c r="F72" s="59">
        <f>'[8]Mau 07'!F15</f>
        <v>16100</v>
      </c>
      <c r="G72" s="59">
        <f>'[8]Mau 07'!G15</f>
        <v>0</v>
      </c>
      <c r="H72" s="58">
        <f t="shared" si="3"/>
        <v>1037651</v>
      </c>
      <c r="I72" s="58">
        <f t="shared" si="4"/>
        <v>734734</v>
      </c>
      <c r="J72" s="59">
        <f>'[8]Mau 07'!J15</f>
        <v>460450</v>
      </c>
      <c r="K72" s="59">
        <f>'[8]Mau 07'!K15</f>
        <v>93272</v>
      </c>
      <c r="L72" s="59">
        <f>'[8]Mau 07'!L15</f>
        <v>0</v>
      </c>
      <c r="M72" s="59">
        <f>'[8]Mau 07'!M15</f>
        <v>181012</v>
      </c>
      <c r="N72" s="59">
        <f>'[8]Mau 07'!N15</f>
        <v>0</v>
      </c>
      <c r="O72" s="59">
        <f>'[8]Mau 07'!O15</f>
        <v>0</v>
      </c>
      <c r="P72" s="59">
        <f>'[8]Mau 07'!P15</f>
        <v>0</v>
      </c>
      <c r="Q72" s="59">
        <f>'[8]Mau 07'!Q15</f>
        <v>0</v>
      </c>
      <c r="R72" s="59">
        <f>'[8]Mau 07'!R15</f>
        <v>302917</v>
      </c>
      <c r="S72" s="58">
        <f t="shared" si="1"/>
        <v>483929</v>
      </c>
      <c r="T72" s="103">
        <f t="shared" si="5"/>
        <v>0.7536360097668</v>
      </c>
    </row>
    <row r="73" spans="1:20" ht="15.75" hidden="1">
      <c r="A73" s="67" t="s">
        <v>39</v>
      </c>
      <c r="B73" s="57" t="str">
        <f>'[8]Mau 07'!B16</f>
        <v>Chấp hành viên …</v>
      </c>
      <c r="C73" s="58">
        <f t="shared" si="2"/>
        <v>0</v>
      </c>
      <c r="D73" s="59">
        <f>'[8]Mau 07'!D16</f>
        <v>0</v>
      </c>
      <c r="E73" s="59">
        <f>'[8]Mau 07'!E16</f>
        <v>0</v>
      </c>
      <c r="F73" s="59">
        <f>'[8]Mau 07'!F16</f>
        <v>0</v>
      </c>
      <c r="G73" s="59">
        <f>'[8]Mau 07'!G16</f>
        <v>0</v>
      </c>
      <c r="H73" s="58">
        <f t="shared" si="3"/>
        <v>0</v>
      </c>
      <c r="I73" s="58">
        <f t="shared" si="4"/>
        <v>0</v>
      </c>
      <c r="J73" s="59">
        <f>'[8]Mau 07'!J16</f>
        <v>0</v>
      </c>
      <c r="K73" s="59">
        <f>'[8]Mau 07'!K16</f>
        <v>0</v>
      </c>
      <c r="L73" s="59">
        <f>'[8]Mau 07'!L16</f>
        <v>0</v>
      </c>
      <c r="M73" s="59">
        <f>'[8]Mau 07'!M16</f>
        <v>0</v>
      </c>
      <c r="N73" s="59">
        <f>'[8]Mau 07'!N16</f>
        <v>0</v>
      </c>
      <c r="O73" s="59">
        <f>'[8]Mau 07'!O16</f>
        <v>0</v>
      </c>
      <c r="P73" s="59">
        <f>'[8]Mau 07'!P16</f>
        <v>0</v>
      </c>
      <c r="Q73" s="59">
        <f>'[8]Mau 07'!Q16</f>
        <v>0</v>
      </c>
      <c r="R73" s="59">
        <f>'[8]Mau 07'!R16</f>
        <v>0</v>
      </c>
      <c r="S73" s="58">
        <f t="shared" si="1"/>
        <v>0</v>
      </c>
      <c r="T73" s="103">
        <f t="shared" si="5"/>
      </c>
    </row>
    <row r="74" spans="1:20" ht="15.75" hidden="1">
      <c r="A74" s="67" t="s">
        <v>40</v>
      </c>
      <c r="B74" s="57" t="str">
        <f>'[8]Mau 07'!B17</f>
        <v>Chấp hành viên …</v>
      </c>
      <c r="C74" s="58">
        <f t="shared" si="2"/>
        <v>0</v>
      </c>
      <c r="D74" s="59">
        <f>'[8]Mau 07'!D17</f>
        <v>0</v>
      </c>
      <c r="E74" s="59">
        <f>'[8]Mau 07'!E17</f>
        <v>0</v>
      </c>
      <c r="F74" s="59">
        <f>'[8]Mau 07'!F17</f>
        <v>0</v>
      </c>
      <c r="G74" s="59">
        <f>'[8]Mau 07'!G17</f>
        <v>0</v>
      </c>
      <c r="H74" s="58">
        <f t="shared" si="3"/>
        <v>0</v>
      </c>
      <c r="I74" s="58">
        <f t="shared" si="4"/>
        <v>0</v>
      </c>
      <c r="J74" s="59">
        <f>'[8]Mau 07'!J17</f>
        <v>0</v>
      </c>
      <c r="K74" s="59">
        <f>'[8]Mau 07'!K17</f>
        <v>0</v>
      </c>
      <c r="L74" s="59">
        <f>'[8]Mau 07'!L17</f>
        <v>0</v>
      </c>
      <c r="M74" s="59">
        <f>'[8]Mau 07'!M17</f>
        <v>0</v>
      </c>
      <c r="N74" s="59">
        <f>'[8]Mau 07'!N17</f>
        <v>0</v>
      </c>
      <c r="O74" s="59">
        <f>'[8]Mau 07'!O17</f>
        <v>0</v>
      </c>
      <c r="P74" s="59">
        <f>'[8]Mau 07'!P17</f>
        <v>0</v>
      </c>
      <c r="Q74" s="59">
        <f>'[8]Mau 07'!Q17</f>
        <v>0</v>
      </c>
      <c r="R74" s="59">
        <f>'[8]Mau 07'!R17</f>
        <v>0</v>
      </c>
      <c r="S74" s="58">
        <f t="shared" si="1"/>
        <v>0</v>
      </c>
      <c r="T74" s="103">
        <f t="shared" si="5"/>
      </c>
    </row>
    <row r="75" spans="1:20" ht="15.75" hidden="1">
      <c r="A75" s="67" t="s">
        <v>41</v>
      </c>
      <c r="B75" s="57" t="str">
        <f>'[8]Mau 07'!B18</f>
        <v>Chấp hành viên …</v>
      </c>
      <c r="C75" s="58">
        <f t="shared" si="2"/>
        <v>0</v>
      </c>
      <c r="D75" s="59">
        <f>'[8]Mau 07'!D18</f>
        <v>0</v>
      </c>
      <c r="E75" s="59">
        <f>'[8]Mau 07'!E18</f>
        <v>0</v>
      </c>
      <c r="F75" s="59">
        <f>'[8]Mau 07'!F18</f>
        <v>0</v>
      </c>
      <c r="G75" s="59">
        <f>'[8]Mau 07'!G18</f>
        <v>0</v>
      </c>
      <c r="H75" s="58">
        <f t="shared" si="3"/>
        <v>0</v>
      </c>
      <c r="I75" s="58">
        <f t="shared" si="4"/>
        <v>0</v>
      </c>
      <c r="J75" s="59">
        <f>'[8]Mau 07'!J18</f>
        <v>0</v>
      </c>
      <c r="K75" s="59">
        <f>'[8]Mau 07'!K18</f>
        <v>0</v>
      </c>
      <c r="L75" s="59">
        <f>'[8]Mau 07'!L18</f>
        <v>0</v>
      </c>
      <c r="M75" s="59">
        <f>'[8]Mau 07'!M18</f>
        <v>0</v>
      </c>
      <c r="N75" s="59">
        <f>'[8]Mau 07'!N18</f>
        <v>0</v>
      </c>
      <c r="O75" s="59">
        <f>'[8]Mau 07'!O18</f>
        <v>0</v>
      </c>
      <c r="P75" s="59">
        <f>'[8]Mau 07'!P18</f>
        <v>0</v>
      </c>
      <c r="Q75" s="59">
        <f>'[8]Mau 07'!Q18</f>
        <v>0</v>
      </c>
      <c r="R75" s="59">
        <f>'[8]Mau 07'!R18</f>
        <v>0</v>
      </c>
      <c r="S75" s="58">
        <f t="shared" si="1"/>
        <v>0</v>
      </c>
      <c r="T75" s="103">
        <f t="shared" si="5"/>
      </c>
    </row>
    <row r="76" spans="1:20" ht="15.75" hidden="1">
      <c r="A76" s="67" t="s">
        <v>42</v>
      </c>
      <c r="B76" s="57" t="str">
        <f>'[8]Mau 07'!B19</f>
        <v>Chấp hành viên …</v>
      </c>
      <c r="C76" s="58">
        <f t="shared" si="2"/>
        <v>0</v>
      </c>
      <c r="D76" s="59">
        <f>'[8]Mau 07'!D19</f>
        <v>0</v>
      </c>
      <c r="E76" s="59">
        <f>'[8]Mau 07'!E19</f>
        <v>0</v>
      </c>
      <c r="F76" s="59">
        <f>'[8]Mau 07'!F19</f>
        <v>0</v>
      </c>
      <c r="G76" s="59">
        <f>'[8]Mau 07'!G19</f>
        <v>0</v>
      </c>
      <c r="H76" s="58">
        <f t="shared" si="3"/>
        <v>0</v>
      </c>
      <c r="I76" s="58">
        <f t="shared" si="4"/>
        <v>0</v>
      </c>
      <c r="J76" s="59">
        <f>'[8]Mau 07'!J19</f>
        <v>0</v>
      </c>
      <c r="K76" s="59">
        <f>'[8]Mau 07'!K19</f>
        <v>0</v>
      </c>
      <c r="L76" s="59">
        <f>'[8]Mau 07'!L19</f>
        <v>0</v>
      </c>
      <c r="M76" s="59">
        <f>'[8]Mau 07'!M19</f>
        <v>0</v>
      </c>
      <c r="N76" s="59">
        <f>'[8]Mau 07'!N19</f>
        <v>0</v>
      </c>
      <c r="O76" s="59">
        <f>'[8]Mau 07'!O19</f>
        <v>0</v>
      </c>
      <c r="P76" s="59">
        <f>'[8]Mau 07'!P19</f>
        <v>0</v>
      </c>
      <c r="Q76" s="59">
        <f>'[8]Mau 07'!Q19</f>
        <v>0</v>
      </c>
      <c r="R76" s="59">
        <f>'[8]Mau 07'!R19</f>
        <v>0</v>
      </c>
      <c r="S76" s="58">
        <f t="shared" si="1"/>
        <v>0</v>
      </c>
      <c r="T76" s="103">
        <f t="shared" si="5"/>
      </c>
    </row>
    <row r="77" spans="1:20" ht="15.75" hidden="1">
      <c r="A77" s="67" t="s">
        <v>43</v>
      </c>
      <c r="B77" s="57" t="str">
        <f>'[8]Mau 07'!B20</f>
        <v>Chấp hành viên …</v>
      </c>
      <c r="C77" s="58">
        <f t="shared" si="2"/>
        <v>0</v>
      </c>
      <c r="D77" s="59">
        <f>'[8]Mau 07'!D20</f>
        <v>0</v>
      </c>
      <c r="E77" s="59">
        <f>'[8]Mau 07'!E20</f>
        <v>0</v>
      </c>
      <c r="F77" s="59">
        <f>'[8]Mau 07'!F20</f>
        <v>0</v>
      </c>
      <c r="G77" s="59">
        <f>'[8]Mau 07'!G20</f>
        <v>0</v>
      </c>
      <c r="H77" s="58">
        <f t="shared" si="3"/>
        <v>0</v>
      </c>
      <c r="I77" s="58">
        <f t="shared" si="4"/>
        <v>0</v>
      </c>
      <c r="J77" s="59">
        <f>'[8]Mau 07'!J20</f>
        <v>0</v>
      </c>
      <c r="K77" s="59">
        <f>'[8]Mau 07'!K20</f>
        <v>0</v>
      </c>
      <c r="L77" s="59">
        <f>'[8]Mau 07'!L20</f>
        <v>0</v>
      </c>
      <c r="M77" s="59">
        <f>'[8]Mau 07'!M20</f>
        <v>0</v>
      </c>
      <c r="N77" s="59">
        <f>'[8]Mau 07'!N20</f>
        <v>0</v>
      </c>
      <c r="O77" s="59">
        <f>'[8]Mau 07'!O20</f>
        <v>0</v>
      </c>
      <c r="P77" s="59">
        <f>'[8]Mau 07'!P20</f>
        <v>0</v>
      </c>
      <c r="Q77" s="59">
        <f>'[8]Mau 07'!Q20</f>
        <v>0</v>
      </c>
      <c r="R77" s="59">
        <f>'[8]Mau 07'!R20</f>
        <v>0</v>
      </c>
      <c r="S77" s="58">
        <f aca="true" t="shared" si="12" ref="S77:S123">H77-SUM(J77:L77)</f>
        <v>0</v>
      </c>
      <c r="T77" s="103">
        <f t="shared" si="5"/>
      </c>
    </row>
    <row r="78" spans="1:20" ht="15.75" hidden="1">
      <c r="A78" s="67" t="s">
        <v>44</v>
      </c>
      <c r="B78" s="57" t="str">
        <f>'[8]Mau 07'!B21</f>
        <v>Chấp hành viên …</v>
      </c>
      <c r="C78" s="58">
        <f t="shared" si="2"/>
        <v>0</v>
      </c>
      <c r="D78" s="59">
        <f>'[8]Mau 07'!D21</f>
        <v>0</v>
      </c>
      <c r="E78" s="59">
        <f>'[8]Mau 07'!E21</f>
        <v>0</v>
      </c>
      <c r="F78" s="59">
        <f>'[8]Mau 07'!F21</f>
        <v>0</v>
      </c>
      <c r="G78" s="59">
        <f>'[8]Mau 07'!G21</f>
        <v>0</v>
      </c>
      <c r="H78" s="58">
        <f t="shared" si="3"/>
        <v>0</v>
      </c>
      <c r="I78" s="58">
        <f t="shared" si="4"/>
        <v>0</v>
      </c>
      <c r="J78" s="59">
        <f>'[8]Mau 07'!J21</f>
        <v>0</v>
      </c>
      <c r="K78" s="59">
        <f>'[8]Mau 07'!K21</f>
        <v>0</v>
      </c>
      <c r="L78" s="59">
        <f>'[8]Mau 07'!L21</f>
        <v>0</v>
      </c>
      <c r="M78" s="59">
        <f>'[8]Mau 07'!M21</f>
        <v>0</v>
      </c>
      <c r="N78" s="59">
        <f>'[8]Mau 07'!N21</f>
        <v>0</v>
      </c>
      <c r="O78" s="59">
        <f>'[8]Mau 07'!O21</f>
        <v>0</v>
      </c>
      <c r="P78" s="59">
        <f>'[8]Mau 07'!P21</f>
        <v>0</v>
      </c>
      <c r="Q78" s="59">
        <f>'[8]Mau 07'!Q21</f>
        <v>0</v>
      </c>
      <c r="R78" s="59">
        <f>'[8]Mau 07'!R21</f>
        <v>0</v>
      </c>
      <c r="S78" s="58">
        <f t="shared" si="12"/>
        <v>0</v>
      </c>
      <c r="T78" s="103">
        <f t="shared" si="5"/>
      </c>
    </row>
    <row r="79" spans="1:20" ht="15.75" hidden="1">
      <c r="A79" s="67" t="s">
        <v>45</v>
      </c>
      <c r="B79" s="57" t="str">
        <f>'[8]Mau 07'!B22</f>
        <v>Chấp hành viên …</v>
      </c>
      <c r="C79" s="58">
        <f t="shared" si="2"/>
        <v>0</v>
      </c>
      <c r="D79" s="59">
        <f>'[8]Mau 07'!D22</f>
        <v>0</v>
      </c>
      <c r="E79" s="59">
        <f>'[8]Mau 07'!E22</f>
        <v>0</v>
      </c>
      <c r="F79" s="59">
        <f>'[8]Mau 07'!F22</f>
        <v>0</v>
      </c>
      <c r="G79" s="59">
        <f>'[8]Mau 07'!G22</f>
        <v>0</v>
      </c>
      <c r="H79" s="58">
        <f t="shared" si="3"/>
        <v>0</v>
      </c>
      <c r="I79" s="58">
        <f t="shared" si="4"/>
        <v>0</v>
      </c>
      <c r="J79" s="59">
        <f>'[8]Mau 07'!J22</f>
        <v>0</v>
      </c>
      <c r="K79" s="59">
        <f>'[8]Mau 07'!K22</f>
        <v>0</v>
      </c>
      <c r="L79" s="59">
        <f>'[8]Mau 07'!L22</f>
        <v>0</v>
      </c>
      <c r="M79" s="59">
        <f>'[8]Mau 07'!M22</f>
        <v>0</v>
      </c>
      <c r="N79" s="59">
        <f>'[8]Mau 07'!N22</f>
        <v>0</v>
      </c>
      <c r="O79" s="59">
        <f>'[8]Mau 07'!O22</f>
        <v>0</v>
      </c>
      <c r="P79" s="59">
        <f>'[8]Mau 07'!P22</f>
        <v>0</v>
      </c>
      <c r="Q79" s="59">
        <f>'[8]Mau 07'!Q22</f>
        <v>0</v>
      </c>
      <c r="R79" s="59">
        <f>'[8]Mau 07'!R22</f>
        <v>0</v>
      </c>
      <c r="S79" s="58">
        <f t="shared" si="12"/>
        <v>0</v>
      </c>
      <c r="T79" s="103">
        <f t="shared" si="5"/>
      </c>
    </row>
    <row r="80" spans="1:20" ht="24">
      <c r="A80" s="106">
        <v>6</v>
      </c>
      <c r="B80" s="106" t="str">
        <f>'[9]Mau 07'!B12</f>
        <v>Chi cục THADS huyện Triệu Phong</v>
      </c>
      <c r="C80" s="107">
        <f aca="true" t="shared" si="13" ref="C80:C123">IF(SUM(D80:E80)=SUM(F80:H80),SUM(D80:E80),"Kiểm tra lại")</f>
        <v>7318414</v>
      </c>
      <c r="D80" s="107">
        <f>SUM(D81:D90)</f>
        <v>4009868</v>
      </c>
      <c r="E80" s="107">
        <f>SUM(E81:E90)</f>
        <v>3308546</v>
      </c>
      <c r="F80" s="107">
        <f>SUM(F81:F90)</f>
        <v>86377</v>
      </c>
      <c r="G80" s="107">
        <f>SUM(G81:G90)</f>
        <v>0</v>
      </c>
      <c r="H80" s="107">
        <f aca="true" t="shared" si="14" ref="H80:H123">SUM(I80,R80)</f>
        <v>7232037</v>
      </c>
      <c r="I80" s="107">
        <f aca="true" t="shared" si="15" ref="I80:I123">SUM(J80:Q80)</f>
        <v>4934103</v>
      </c>
      <c r="J80" s="107">
        <f aca="true" t="shared" si="16" ref="J80:R80">SUM(J81:J90)</f>
        <v>612815</v>
      </c>
      <c r="K80" s="107">
        <f t="shared" si="16"/>
        <v>4088928</v>
      </c>
      <c r="L80" s="107">
        <f t="shared" si="16"/>
        <v>0</v>
      </c>
      <c r="M80" s="107">
        <f t="shared" si="16"/>
        <v>232360</v>
      </c>
      <c r="N80" s="107">
        <f t="shared" si="16"/>
        <v>0</v>
      </c>
      <c r="O80" s="107">
        <f t="shared" si="16"/>
        <v>0</v>
      </c>
      <c r="P80" s="107">
        <f t="shared" si="16"/>
        <v>0</v>
      </c>
      <c r="Q80" s="107">
        <f t="shared" si="16"/>
        <v>0</v>
      </c>
      <c r="R80" s="107">
        <f t="shared" si="16"/>
        <v>2297934</v>
      </c>
      <c r="S80" s="107">
        <f t="shared" si="12"/>
        <v>2530294</v>
      </c>
      <c r="T80" s="108">
        <f aca="true" t="shared" si="17" ref="T80:T123">IF(I80&gt;0,SUM(J80:L80)/I80,"")</f>
        <v>0.9529073470902412</v>
      </c>
    </row>
    <row r="81" spans="1:20" ht="15.75">
      <c r="A81" s="67" t="s">
        <v>36</v>
      </c>
      <c r="B81" s="57" t="str">
        <f>'[9]Mau 07'!B13</f>
        <v>Nguyễn Trình</v>
      </c>
      <c r="C81" s="58">
        <f t="shared" si="13"/>
        <v>455143</v>
      </c>
      <c r="D81" s="59">
        <f>'[9]Mau 07'!D13</f>
        <v>253807</v>
      </c>
      <c r="E81" s="59">
        <f>'[9]Mau 07'!E13</f>
        <v>201336</v>
      </c>
      <c r="F81" s="59">
        <f>'[9]Mau 07'!F13</f>
        <v>6980</v>
      </c>
      <c r="G81" s="59">
        <f>'[9]Mau 07'!G13</f>
        <v>0</v>
      </c>
      <c r="H81" s="58">
        <f t="shared" si="14"/>
        <v>448163</v>
      </c>
      <c r="I81" s="58">
        <f t="shared" si="15"/>
        <v>199963</v>
      </c>
      <c r="J81" s="59">
        <f>'[9]Mau 07'!J13</f>
        <v>105267</v>
      </c>
      <c r="K81" s="59">
        <f>'[9]Mau 07'!K13</f>
        <v>79800</v>
      </c>
      <c r="L81" s="59">
        <f>'[9]Mau 07'!L13</f>
        <v>0</v>
      </c>
      <c r="M81" s="59">
        <f>'[9]Mau 07'!M13</f>
        <v>14896</v>
      </c>
      <c r="N81" s="59">
        <f>'[9]Mau 07'!N13</f>
        <v>0</v>
      </c>
      <c r="O81" s="59">
        <f>'[9]Mau 07'!O13</f>
        <v>0</v>
      </c>
      <c r="P81" s="59">
        <f>'[9]Mau 07'!P13</f>
        <v>0</v>
      </c>
      <c r="Q81" s="59">
        <f>'[9]Mau 07'!Q13</f>
        <v>0</v>
      </c>
      <c r="R81" s="59">
        <f>'[9]Mau 07'!R13</f>
        <v>248200</v>
      </c>
      <c r="S81" s="58">
        <f t="shared" si="12"/>
        <v>263096</v>
      </c>
      <c r="T81" s="103">
        <f t="shared" si="17"/>
        <v>0.9255062186504504</v>
      </c>
    </row>
    <row r="82" spans="1:20" ht="15.75">
      <c r="A82" s="67" t="s">
        <v>37</v>
      </c>
      <c r="B82" s="57" t="str">
        <f>'[9]Mau 07'!B14</f>
        <v>Nguyễn Quốc Hùng</v>
      </c>
      <c r="C82" s="58">
        <f t="shared" si="13"/>
        <v>4394149</v>
      </c>
      <c r="D82" s="59">
        <f>'[9]Mau 07'!D14</f>
        <v>3677297</v>
      </c>
      <c r="E82" s="59">
        <f>'[9]Mau 07'!E14</f>
        <v>716852</v>
      </c>
      <c r="F82" s="59">
        <f>'[9]Mau 07'!F14</f>
        <v>67181</v>
      </c>
      <c r="G82" s="59">
        <f>'[9]Mau 07'!G14</f>
        <v>0</v>
      </c>
      <c r="H82" s="58">
        <f t="shared" si="14"/>
        <v>4326968</v>
      </c>
      <c r="I82" s="58">
        <f t="shared" si="15"/>
        <v>4280798</v>
      </c>
      <c r="J82" s="59">
        <f>'[9]Mau 07'!J14</f>
        <v>271670</v>
      </c>
      <c r="K82" s="59">
        <f>'[9]Mau 07'!K14</f>
        <v>4009128</v>
      </c>
      <c r="L82" s="59">
        <f>'[9]Mau 07'!L14</f>
        <v>0</v>
      </c>
      <c r="M82" s="59">
        <f>'[9]Mau 07'!M14</f>
        <v>0</v>
      </c>
      <c r="N82" s="59">
        <f>'[9]Mau 07'!N14</f>
        <v>0</v>
      </c>
      <c r="O82" s="59">
        <f>'[9]Mau 07'!O14</f>
        <v>0</v>
      </c>
      <c r="P82" s="59">
        <f>'[9]Mau 07'!P14</f>
        <v>0</v>
      </c>
      <c r="Q82" s="59">
        <f>'[9]Mau 07'!Q14</f>
        <v>0</v>
      </c>
      <c r="R82" s="59">
        <f>'[9]Mau 07'!R14</f>
        <v>46170</v>
      </c>
      <c r="S82" s="58">
        <f t="shared" si="12"/>
        <v>46170</v>
      </c>
      <c r="T82" s="103">
        <f t="shared" si="17"/>
        <v>1</v>
      </c>
    </row>
    <row r="83" spans="1:20" ht="15.75">
      <c r="A83" s="67" t="s">
        <v>38</v>
      </c>
      <c r="B83" s="57" t="str">
        <f>'[9]Mau 07'!B15</f>
        <v>Trần Thị Sen</v>
      </c>
      <c r="C83" s="58">
        <f t="shared" si="13"/>
        <v>2434934</v>
      </c>
      <c r="D83" s="59">
        <f>'[9]Mau 07'!D15</f>
        <v>78764</v>
      </c>
      <c r="E83" s="59">
        <f>'[9]Mau 07'!E15</f>
        <v>2356170</v>
      </c>
      <c r="F83" s="59">
        <f>'[9]Mau 07'!F15</f>
        <v>12016</v>
      </c>
      <c r="G83" s="59">
        <f>'[9]Mau 07'!G15</f>
        <v>0</v>
      </c>
      <c r="H83" s="58">
        <f t="shared" si="14"/>
        <v>2422918</v>
      </c>
      <c r="I83" s="58">
        <f t="shared" si="15"/>
        <v>419354</v>
      </c>
      <c r="J83" s="59">
        <f>'[9]Mau 07'!J15</f>
        <v>202790</v>
      </c>
      <c r="K83" s="59">
        <f>'[9]Mau 07'!K15</f>
        <v>0</v>
      </c>
      <c r="L83" s="59">
        <f>'[9]Mau 07'!L15</f>
        <v>0</v>
      </c>
      <c r="M83" s="59">
        <f>'[9]Mau 07'!M15</f>
        <v>216564</v>
      </c>
      <c r="N83" s="59">
        <f>'[9]Mau 07'!N15</f>
        <v>0</v>
      </c>
      <c r="O83" s="59">
        <f>'[9]Mau 07'!O15</f>
        <v>0</v>
      </c>
      <c r="P83" s="59">
        <f>'[9]Mau 07'!P15</f>
        <v>0</v>
      </c>
      <c r="Q83" s="59">
        <f>'[9]Mau 07'!Q15</f>
        <v>0</v>
      </c>
      <c r="R83" s="59">
        <f>'[9]Mau 07'!R15</f>
        <v>2003564</v>
      </c>
      <c r="S83" s="58">
        <f t="shared" si="12"/>
        <v>2220128</v>
      </c>
      <c r="T83" s="103">
        <f t="shared" si="17"/>
        <v>0.48357712100039585</v>
      </c>
    </row>
    <row r="84" spans="1:20" ht="15.75">
      <c r="A84" s="67" t="s">
        <v>39</v>
      </c>
      <c r="B84" s="57" t="str">
        <f>'[9]Mau 07'!B16</f>
        <v>Nguyễn Thị Miền</v>
      </c>
      <c r="C84" s="58">
        <f t="shared" si="13"/>
        <v>34188</v>
      </c>
      <c r="D84" s="59">
        <f>'[9]Mau 07'!D16</f>
        <v>0</v>
      </c>
      <c r="E84" s="59">
        <f>'[9]Mau 07'!E16</f>
        <v>34188</v>
      </c>
      <c r="F84" s="59">
        <f>'[9]Mau 07'!F16</f>
        <v>200</v>
      </c>
      <c r="G84" s="59">
        <f>'[9]Mau 07'!G16</f>
        <v>0</v>
      </c>
      <c r="H84" s="58">
        <f t="shared" si="14"/>
        <v>33988</v>
      </c>
      <c r="I84" s="58">
        <f t="shared" si="15"/>
        <v>33988</v>
      </c>
      <c r="J84" s="59">
        <f>'[9]Mau 07'!J16</f>
        <v>33088</v>
      </c>
      <c r="K84" s="59">
        <f>'[9]Mau 07'!K16</f>
        <v>0</v>
      </c>
      <c r="L84" s="59">
        <f>'[9]Mau 07'!L16</f>
        <v>0</v>
      </c>
      <c r="M84" s="59">
        <f>'[9]Mau 07'!M16</f>
        <v>900</v>
      </c>
      <c r="N84" s="59">
        <f>'[9]Mau 07'!N16</f>
        <v>0</v>
      </c>
      <c r="O84" s="59">
        <f>'[9]Mau 07'!O16</f>
        <v>0</v>
      </c>
      <c r="P84" s="59">
        <f>'[9]Mau 07'!P16</f>
        <v>0</v>
      </c>
      <c r="Q84" s="59">
        <f>'[9]Mau 07'!Q16</f>
        <v>0</v>
      </c>
      <c r="R84" s="59">
        <f>'[9]Mau 07'!R16</f>
        <v>0</v>
      </c>
      <c r="S84" s="58">
        <f t="shared" si="12"/>
        <v>900</v>
      </c>
      <c r="T84" s="103">
        <f t="shared" si="17"/>
        <v>0.9735200659056138</v>
      </c>
    </row>
    <row r="85" spans="1:20" ht="15.75" hidden="1">
      <c r="A85" s="67" t="s">
        <v>40</v>
      </c>
      <c r="B85" s="57" t="str">
        <f>'[9]Mau 07'!B17</f>
        <v>Chấp hành viên …</v>
      </c>
      <c r="C85" s="58">
        <f t="shared" si="13"/>
        <v>0</v>
      </c>
      <c r="D85" s="59">
        <f>'[9]Mau 07'!D17</f>
        <v>0</v>
      </c>
      <c r="E85" s="59">
        <f>'[9]Mau 07'!E17</f>
        <v>0</v>
      </c>
      <c r="F85" s="59">
        <f>'[9]Mau 07'!F17</f>
        <v>0</v>
      </c>
      <c r="G85" s="59">
        <f>'[9]Mau 07'!G17</f>
        <v>0</v>
      </c>
      <c r="H85" s="58">
        <f t="shared" si="14"/>
        <v>0</v>
      </c>
      <c r="I85" s="58">
        <f t="shared" si="15"/>
        <v>0</v>
      </c>
      <c r="J85" s="59">
        <f>'[9]Mau 07'!J17</f>
        <v>0</v>
      </c>
      <c r="K85" s="59">
        <f>'[9]Mau 07'!K17</f>
        <v>0</v>
      </c>
      <c r="L85" s="59">
        <f>'[9]Mau 07'!L17</f>
        <v>0</v>
      </c>
      <c r="M85" s="59">
        <f>'[9]Mau 07'!M17</f>
        <v>0</v>
      </c>
      <c r="N85" s="59">
        <f>'[9]Mau 07'!N17</f>
        <v>0</v>
      </c>
      <c r="O85" s="59">
        <f>'[9]Mau 07'!O17</f>
        <v>0</v>
      </c>
      <c r="P85" s="59">
        <f>'[9]Mau 07'!P17</f>
        <v>0</v>
      </c>
      <c r="Q85" s="59">
        <f>'[9]Mau 07'!Q17</f>
        <v>0</v>
      </c>
      <c r="R85" s="59">
        <f>'[9]Mau 07'!R17</f>
        <v>0</v>
      </c>
      <c r="S85" s="58">
        <f t="shared" si="12"/>
        <v>0</v>
      </c>
      <c r="T85" s="103">
        <f t="shared" si="17"/>
      </c>
    </row>
    <row r="86" spans="1:20" ht="15.75" hidden="1">
      <c r="A86" s="67" t="s">
        <v>41</v>
      </c>
      <c r="B86" s="57" t="str">
        <f>'[9]Mau 07'!B18</f>
        <v>Chấp hành viên …</v>
      </c>
      <c r="C86" s="58">
        <f t="shared" si="13"/>
        <v>0</v>
      </c>
      <c r="D86" s="59">
        <f>'[9]Mau 07'!D18</f>
        <v>0</v>
      </c>
      <c r="E86" s="59">
        <f>'[9]Mau 07'!E18</f>
        <v>0</v>
      </c>
      <c r="F86" s="59">
        <f>'[9]Mau 07'!F18</f>
        <v>0</v>
      </c>
      <c r="G86" s="59">
        <f>'[9]Mau 07'!G18</f>
        <v>0</v>
      </c>
      <c r="H86" s="58">
        <f t="shared" si="14"/>
        <v>0</v>
      </c>
      <c r="I86" s="58">
        <f t="shared" si="15"/>
        <v>0</v>
      </c>
      <c r="J86" s="59">
        <f>'[9]Mau 07'!J18</f>
        <v>0</v>
      </c>
      <c r="K86" s="59">
        <f>'[9]Mau 07'!K18</f>
        <v>0</v>
      </c>
      <c r="L86" s="59">
        <f>'[9]Mau 07'!L18</f>
        <v>0</v>
      </c>
      <c r="M86" s="59">
        <f>'[9]Mau 07'!M18</f>
        <v>0</v>
      </c>
      <c r="N86" s="59">
        <f>'[9]Mau 07'!N18</f>
        <v>0</v>
      </c>
      <c r="O86" s="59">
        <f>'[9]Mau 07'!O18</f>
        <v>0</v>
      </c>
      <c r="P86" s="59">
        <f>'[9]Mau 07'!P18</f>
        <v>0</v>
      </c>
      <c r="Q86" s="59">
        <f>'[9]Mau 07'!Q18</f>
        <v>0</v>
      </c>
      <c r="R86" s="59">
        <f>'[9]Mau 07'!R18</f>
        <v>0</v>
      </c>
      <c r="S86" s="58">
        <f t="shared" si="12"/>
        <v>0</v>
      </c>
      <c r="T86" s="103">
        <f t="shared" si="17"/>
      </c>
    </row>
    <row r="87" spans="1:20" ht="15.75" hidden="1">
      <c r="A87" s="67" t="s">
        <v>42</v>
      </c>
      <c r="B87" s="57" t="str">
        <f>'[9]Mau 07'!B19</f>
        <v>Chấp hành viên …</v>
      </c>
      <c r="C87" s="58">
        <f t="shared" si="13"/>
        <v>0</v>
      </c>
      <c r="D87" s="59">
        <f>'[9]Mau 07'!D19</f>
        <v>0</v>
      </c>
      <c r="E87" s="59">
        <f>'[9]Mau 07'!E19</f>
        <v>0</v>
      </c>
      <c r="F87" s="59">
        <f>'[9]Mau 07'!F19</f>
        <v>0</v>
      </c>
      <c r="G87" s="59">
        <f>'[9]Mau 07'!G19</f>
        <v>0</v>
      </c>
      <c r="H87" s="58">
        <f t="shared" si="14"/>
        <v>0</v>
      </c>
      <c r="I87" s="58">
        <f t="shared" si="15"/>
        <v>0</v>
      </c>
      <c r="J87" s="59">
        <f>'[9]Mau 07'!J19</f>
        <v>0</v>
      </c>
      <c r="K87" s="59">
        <f>'[9]Mau 07'!K19</f>
        <v>0</v>
      </c>
      <c r="L87" s="59">
        <f>'[9]Mau 07'!L19</f>
        <v>0</v>
      </c>
      <c r="M87" s="59">
        <f>'[9]Mau 07'!M19</f>
        <v>0</v>
      </c>
      <c r="N87" s="59">
        <f>'[9]Mau 07'!N19</f>
        <v>0</v>
      </c>
      <c r="O87" s="59">
        <f>'[9]Mau 07'!O19</f>
        <v>0</v>
      </c>
      <c r="P87" s="59">
        <f>'[9]Mau 07'!P19</f>
        <v>0</v>
      </c>
      <c r="Q87" s="59">
        <f>'[9]Mau 07'!Q19</f>
        <v>0</v>
      </c>
      <c r="R87" s="59">
        <f>'[9]Mau 07'!R19</f>
        <v>0</v>
      </c>
      <c r="S87" s="58">
        <f t="shared" si="12"/>
        <v>0</v>
      </c>
      <c r="T87" s="103">
        <f t="shared" si="17"/>
      </c>
    </row>
    <row r="88" spans="1:20" ht="15.75" hidden="1">
      <c r="A88" s="67" t="s">
        <v>43</v>
      </c>
      <c r="B88" s="57" t="str">
        <f>'[9]Mau 07'!B20</f>
        <v>Chấp hành viên …</v>
      </c>
      <c r="C88" s="58">
        <f t="shared" si="13"/>
        <v>0</v>
      </c>
      <c r="D88" s="59">
        <f>'[9]Mau 07'!D20</f>
        <v>0</v>
      </c>
      <c r="E88" s="59">
        <f>'[9]Mau 07'!E20</f>
        <v>0</v>
      </c>
      <c r="F88" s="59">
        <f>'[9]Mau 07'!F20</f>
        <v>0</v>
      </c>
      <c r="G88" s="59">
        <f>'[9]Mau 07'!G20</f>
        <v>0</v>
      </c>
      <c r="H88" s="58">
        <f t="shared" si="14"/>
        <v>0</v>
      </c>
      <c r="I88" s="58">
        <f t="shared" si="15"/>
        <v>0</v>
      </c>
      <c r="J88" s="59">
        <f>'[9]Mau 07'!J20</f>
        <v>0</v>
      </c>
      <c r="K88" s="59">
        <f>'[9]Mau 07'!K20</f>
        <v>0</v>
      </c>
      <c r="L88" s="59">
        <f>'[9]Mau 07'!L20</f>
        <v>0</v>
      </c>
      <c r="M88" s="59">
        <f>'[9]Mau 07'!M20</f>
        <v>0</v>
      </c>
      <c r="N88" s="59">
        <f>'[9]Mau 07'!N20</f>
        <v>0</v>
      </c>
      <c r="O88" s="59">
        <f>'[9]Mau 07'!O20</f>
        <v>0</v>
      </c>
      <c r="P88" s="59">
        <f>'[9]Mau 07'!P20</f>
        <v>0</v>
      </c>
      <c r="Q88" s="59">
        <f>'[9]Mau 07'!Q20</f>
        <v>0</v>
      </c>
      <c r="R88" s="59">
        <f>'[9]Mau 07'!R20</f>
        <v>0</v>
      </c>
      <c r="S88" s="58">
        <f t="shared" si="12"/>
        <v>0</v>
      </c>
      <c r="T88" s="103">
        <f t="shared" si="17"/>
      </c>
    </row>
    <row r="89" spans="1:20" ht="15.75" hidden="1">
      <c r="A89" s="67" t="s">
        <v>44</v>
      </c>
      <c r="B89" s="57" t="str">
        <f>'[9]Mau 07'!B21</f>
        <v>Chấp hành viên …</v>
      </c>
      <c r="C89" s="58">
        <f t="shared" si="13"/>
        <v>0</v>
      </c>
      <c r="D89" s="59">
        <f>'[9]Mau 07'!D21</f>
        <v>0</v>
      </c>
      <c r="E89" s="59">
        <f>'[9]Mau 07'!E21</f>
        <v>0</v>
      </c>
      <c r="F89" s="59">
        <f>'[9]Mau 07'!F21</f>
        <v>0</v>
      </c>
      <c r="G89" s="59">
        <f>'[9]Mau 07'!G21</f>
        <v>0</v>
      </c>
      <c r="H89" s="58">
        <f t="shared" si="14"/>
        <v>0</v>
      </c>
      <c r="I89" s="58">
        <f t="shared" si="15"/>
        <v>0</v>
      </c>
      <c r="J89" s="59">
        <f>'[9]Mau 07'!J21</f>
        <v>0</v>
      </c>
      <c r="K89" s="59">
        <f>'[9]Mau 07'!K21</f>
        <v>0</v>
      </c>
      <c r="L89" s="59">
        <f>'[9]Mau 07'!L21</f>
        <v>0</v>
      </c>
      <c r="M89" s="59">
        <f>'[9]Mau 07'!M21</f>
        <v>0</v>
      </c>
      <c r="N89" s="59">
        <f>'[9]Mau 07'!N21</f>
        <v>0</v>
      </c>
      <c r="O89" s="59">
        <f>'[9]Mau 07'!O21</f>
        <v>0</v>
      </c>
      <c r="P89" s="59">
        <f>'[9]Mau 07'!P21</f>
        <v>0</v>
      </c>
      <c r="Q89" s="59">
        <f>'[9]Mau 07'!Q21</f>
        <v>0</v>
      </c>
      <c r="R89" s="59">
        <f>'[9]Mau 07'!R21</f>
        <v>0</v>
      </c>
      <c r="S89" s="58">
        <f t="shared" si="12"/>
        <v>0</v>
      </c>
      <c r="T89" s="103">
        <f t="shared" si="17"/>
      </c>
    </row>
    <row r="90" spans="1:20" ht="15.75" hidden="1">
      <c r="A90" s="67" t="s">
        <v>45</v>
      </c>
      <c r="B90" s="57" t="str">
        <f>'[9]Mau 07'!B22</f>
        <v>Chấp hành viên …</v>
      </c>
      <c r="C90" s="58">
        <f t="shared" si="13"/>
        <v>0</v>
      </c>
      <c r="D90" s="59">
        <f>'[9]Mau 07'!D22</f>
        <v>0</v>
      </c>
      <c r="E90" s="59">
        <f>'[9]Mau 07'!E22</f>
        <v>0</v>
      </c>
      <c r="F90" s="59">
        <f>'[9]Mau 07'!F22</f>
        <v>0</v>
      </c>
      <c r="G90" s="59">
        <f>'[9]Mau 07'!G22</f>
        <v>0</v>
      </c>
      <c r="H90" s="58">
        <f t="shared" si="14"/>
        <v>0</v>
      </c>
      <c r="I90" s="58">
        <f t="shared" si="15"/>
        <v>0</v>
      </c>
      <c r="J90" s="59">
        <f>'[9]Mau 07'!J22</f>
        <v>0</v>
      </c>
      <c r="K90" s="59">
        <f>'[9]Mau 07'!K22</f>
        <v>0</v>
      </c>
      <c r="L90" s="59">
        <f>'[9]Mau 07'!L22</f>
        <v>0</v>
      </c>
      <c r="M90" s="59">
        <f>'[9]Mau 07'!M22</f>
        <v>0</v>
      </c>
      <c r="N90" s="59">
        <f>'[9]Mau 07'!N22</f>
        <v>0</v>
      </c>
      <c r="O90" s="59">
        <f>'[9]Mau 07'!O22</f>
        <v>0</v>
      </c>
      <c r="P90" s="59">
        <f>'[9]Mau 07'!P22</f>
        <v>0</v>
      </c>
      <c r="Q90" s="59">
        <f>'[9]Mau 07'!Q22</f>
        <v>0</v>
      </c>
      <c r="R90" s="59">
        <f>'[9]Mau 07'!R22</f>
        <v>0</v>
      </c>
      <c r="S90" s="58">
        <f t="shared" si="12"/>
        <v>0</v>
      </c>
      <c r="T90" s="103">
        <f t="shared" si="17"/>
      </c>
    </row>
    <row r="91" spans="1:20" ht="21" customHeight="1">
      <c r="A91" s="106">
        <v>7</v>
      </c>
      <c r="B91" s="106" t="str">
        <f>'[10]Mau 07'!B12</f>
        <v>Chi cục THADS huyện Cam Lộ</v>
      </c>
      <c r="C91" s="107">
        <f t="shared" si="13"/>
        <v>23531283</v>
      </c>
      <c r="D91" s="107">
        <f>SUM(D92:D101)</f>
        <v>15873180</v>
      </c>
      <c r="E91" s="107">
        <f>SUM(E92:E101)</f>
        <v>7658103</v>
      </c>
      <c r="F91" s="107">
        <f>SUM(F92:F101)</f>
        <v>2687883</v>
      </c>
      <c r="G91" s="107">
        <f>SUM(G92:G101)</f>
        <v>0</v>
      </c>
      <c r="H91" s="107">
        <f t="shared" si="14"/>
        <v>20843400</v>
      </c>
      <c r="I91" s="107">
        <f t="shared" si="15"/>
        <v>13352617</v>
      </c>
      <c r="J91" s="107">
        <f aca="true" t="shared" si="18" ref="J91:R91">SUM(J92:J101)</f>
        <v>1329299</v>
      </c>
      <c r="K91" s="107">
        <f t="shared" si="18"/>
        <v>918461</v>
      </c>
      <c r="L91" s="107">
        <f t="shared" si="18"/>
        <v>8991</v>
      </c>
      <c r="M91" s="107">
        <f t="shared" si="18"/>
        <v>9418317</v>
      </c>
      <c r="N91" s="107">
        <f t="shared" si="18"/>
        <v>739697</v>
      </c>
      <c r="O91" s="107">
        <f t="shared" si="18"/>
        <v>937852</v>
      </c>
      <c r="P91" s="107">
        <f t="shared" si="18"/>
        <v>0</v>
      </c>
      <c r="Q91" s="107">
        <f t="shared" si="18"/>
        <v>0</v>
      </c>
      <c r="R91" s="107">
        <f t="shared" si="18"/>
        <v>7490783</v>
      </c>
      <c r="S91" s="107">
        <f t="shared" si="12"/>
        <v>18586649</v>
      </c>
      <c r="T91" s="108">
        <f t="shared" si="17"/>
        <v>0.16901188733264796</v>
      </c>
    </row>
    <row r="92" spans="1:20" ht="15.75">
      <c r="A92" s="67" t="s">
        <v>36</v>
      </c>
      <c r="B92" s="57" t="str">
        <f>'[10]Mau 07'!B13</f>
        <v>Phạm Vũ Ngọc Minh</v>
      </c>
      <c r="C92" s="58">
        <f t="shared" si="13"/>
        <v>8832736</v>
      </c>
      <c r="D92" s="59">
        <f>'[10]Mau 07'!D13</f>
        <v>6283887</v>
      </c>
      <c r="E92" s="59">
        <f>'[10]Mau 07'!E13</f>
        <v>2548849</v>
      </c>
      <c r="F92" s="59">
        <f>'[10]Mau 07'!F13</f>
        <v>1775384</v>
      </c>
      <c r="G92" s="59">
        <f>'[10]Mau 07'!G13</f>
        <v>0</v>
      </c>
      <c r="H92" s="58">
        <f t="shared" si="14"/>
        <v>7057352</v>
      </c>
      <c r="I92" s="58">
        <f t="shared" si="15"/>
        <v>1528888</v>
      </c>
      <c r="J92" s="59">
        <f>'[10]Mau 07'!J13</f>
        <v>550332</v>
      </c>
      <c r="K92" s="59">
        <f>'[10]Mau 07'!K13</f>
        <v>35718</v>
      </c>
      <c r="L92" s="59">
        <f>'[10]Mau 07'!L13</f>
        <v>3488</v>
      </c>
      <c r="M92" s="59">
        <f>'[10]Mau 07'!M13</f>
        <v>202770</v>
      </c>
      <c r="N92" s="59">
        <f>'[10]Mau 07'!N13</f>
        <v>736580</v>
      </c>
      <c r="O92" s="59">
        <f>'[10]Mau 07'!O13</f>
        <v>0</v>
      </c>
      <c r="P92" s="59">
        <f>'[10]Mau 07'!P13</f>
        <v>0</v>
      </c>
      <c r="Q92" s="59">
        <f>'[10]Mau 07'!Q13</f>
        <v>0</v>
      </c>
      <c r="R92" s="59">
        <f>'[10]Mau 07'!R13</f>
        <v>5528464</v>
      </c>
      <c r="S92" s="58">
        <f t="shared" si="12"/>
        <v>6467814</v>
      </c>
      <c r="T92" s="103">
        <f t="shared" si="17"/>
        <v>0.38559920674372483</v>
      </c>
    </row>
    <row r="93" spans="1:20" ht="15.75">
      <c r="A93" s="67" t="s">
        <v>37</v>
      </c>
      <c r="B93" s="57" t="str">
        <f>'[10]Mau 07'!B14</f>
        <v>Hoàng Thị Kim Anh</v>
      </c>
      <c r="C93" s="58">
        <f t="shared" si="13"/>
        <v>1155588</v>
      </c>
      <c r="D93" s="59">
        <f>'[10]Mau 07'!D14</f>
        <v>53216</v>
      </c>
      <c r="E93" s="59">
        <f>'[10]Mau 07'!E14</f>
        <v>1102372</v>
      </c>
      <c r="F93" s="59">
        <f>'[10]Mau 07'!F14</f>
        <v>912499</v>
      </c>
      <c r="G93" s="59">
        <f>'[10]Mau 07'!G14</f>
        <v>0</v>
      </c>
      <c r="H93" s="58">
        <f t="shared" si="14"/>
        <v>243089</v>
      </c>
      <c r="I93" s="58">
        <f t="shared" si="15"/>
        <v>232144</v>
      </c>
      <c r="J93" s="59">
        <f>'[10]Mau 07'!J14</f>
        <v>206622</v>
      </c>
      <c r="K93" s="59">
        <f>'[10]Mau 07'!K14</f>
        <v>17740</v>
      </c>
      <c r="L93" s="59">
        <f>'[10]Mau 07'!L14</f>
        <v>2782</v>
      </c>
      <c r="M93" s="59">
        <f>'[10]Mau 07'!M14</f>
        <v>5000</v>
      </c>
      <c r="N93" s="59">
        <f>'[10]Mau 07'!N14</f>
        <v>0</v>
      </c>
      <c r="O93" s="59">
        <f>'[10]Mau 07'!O14</f>
        <v>0</v>
      </c>
      <c r="P93" s="59">
        <f>'[10]Mau 07'!P14</f>
        <v>0</v>
      </c>
      <c r="Q93" s="59">
        <f>'[10]Mau 07'!Q14</f>
        <v>0</v>
      </c>
      <c r="R93" s="59">
        <f>'[10]Mau 07'!R14</f>
        <v>10945</v>
      </c>
      <c r="S93" s="58">
        <f t="shared" si="12"/>
        <v>15945</v>
      </c>
      <c r="T93" s="103">
        <f t="shared" si="17"/>
        <v>0.9784616444965194</v>
      </c>
    </row>
    <row r="94" spans="1:20" ht="15.75">
      <c r="A94" s="67" t="s">
        <v>38</v>
      </c>
      <c r="B94" s="57" t="str">
        <f>'[10]Mau 07'!B15</f>
        <v>Nguyễn Thị Phượng</v>
      </c>
      <c r="C94" s="58">
        <f t="shared" si="13"/>
        <v>13542959</v>
      </c>
      <c r="D94" s="59">
        <f>'[10]Mau 07'!D15</f>
        <v>9536077</v>
      </c>
      <c r="E94" s="59">
        <f>'[10]Mau 07'!E15</f>
        <v>4006882</v>
      </c>
      <c r="F94" s="59">
        <f>'[10]Mau 07'!F15</f>
        <v>0</v>
      </c>
      <c r="G94" s="59">
        <f>'[10]Mau 07'!G15</f>
        <v>0</v>
      </c>
      <c r="H94" s="58">
        <f t="shared" si="14"/>
        <v>13542959</v>
      </c>
      <c r="I94" s="58">
        <f t="shared" si="15"/>
        <v>11591585</v>
      </c>
      <c r="J94" s="59">
        <f>'[10]Mau 07'!J15</f>
        <v>572345</v>
      </c>
      <c r="K94" s="59">
        <f>'[10]Mau 07'!K15</f>
        <v>865003</v>
      </c>
      <c r="L94" s="59">
        <f>'[10]Mau 07'!L15</f>
        <v>2721</v>
      </c>
      <c r="M94" s="59">
        <f>'[10]Mau 07'!M15</f>
        <v>9210547</v>
      </c>
      <c r="N94" s="59">
        <f>'[10]Mau 07'!N15</f>
        <v>3117</v>
      </c>
      <c r="O94" s="59">
        <f>'[10]Mau 07'!O15</f>
        <v>937852</v>
      </c>
      <c r="P94" s="59">
        <f>'[10]Mau 07'!P15</f>
        <v>0</v>
      </c>
      <c r="Q94" s="59">
        <f>'[10]Mau 07'!Q15</f>
        <v>0</v>
      </c>
      <c r="R94" s="59">
        <f>'[10]Mau 07'!R15</f>
        <v>1951374</v>
      </c>
      <c r="S94" s="58">
        <f t="shared" si="12"/>
        <v>12102890</v>
      </c>
      <c r="T94" s="103">
        <f t="shared" si="17"/>
        <v>0.12423400251130454</v>
      </c>
    </row>
    <row r="95" spans="1:20" ht="15.75" hidden="1">
      <c r="A95" s="67" t="s">
        <v>39</v>
      </c>
      <c r="B95" s="57" t="str">
        <f>'[10]Mau 07'!B16</f>
        <v>Chấp hành viên …</v>
      </c>
      <c r="C95" s="58">
        <f t="shared" si="13"/>
        <v>0</v>
      </c>
      <c r="D95" s="59">
        <f>'[10]Mau 07'!D16</f>
        <v>0</v>
      </c>
      <c r="E95" s="59">
        <f>'[10]Mau 07'!E16</f>
        <v>0</v>
      </c>
      <c r="F95" s="59">
        <f>'[10]Mau 07'!F16</f>
        <v>0</v>
      </c>
      <c r="G95" s="59">
        <f>'[10]Mau 07'!G16</f>
        <v>0</v>
      </c>
      <c r="H95" s="58">
        <f t="shared" si="14"/>
        <v>0</v>
      </c>
      <c r="I95" s="58">
        <f t="shared" si="15"/>
        <v>0</v>
      </c>
      <c r="J95" s="59">
        <f>'[10]Mau 07'!J16</f>
        <v>0</v>
      </c>
      <c r="K95" s="59">
        <f>'[10]Mau 07'!K16</f>
        <v>0</v>
      </c>
      <c r="L95" s="59">
        <f>'[10]Mau 07'!L16</f>
        <v>0</v>
      </c>
      <c r="M95" s="59">
        <f>'[10]Mau 07'!M16</f>
        <v>0</v>
      </c>
      <c r="N95" s="59">
        <f>'[10]Mau 07'!N16</f>
        <v>0</v>
      </c>
      <c r="O95" s="59">
        <f>'[10]Mau 07'!O16</f>
        <v>0</v>
      </c>
      <c r="P95" s="59">
        <f>'[10]Mau 07'!P16</f>
        <v>0</v>
      </c>
      <c r="Q95" s="59">
        <f>'[10]Mau 07'!Q16</f>
        <v>0</v>
      </c>
      <c r="R95" s="59">
        <f>'[10]Mau 07'!R16</f>
        <v>0</v>
      </c>
      <c r="S95" s="58">
        <f t="shared" si="12"/>
        <v>0</v>
      </c>
      <c r="T95" s="103">
        <f t="shared" si="17"/>
      </c>
    </row>
    <row r="96" spans="1:20" ht="15.75" hidden="1">
      <c r="A96" s="67" t="s">
        <v>40</v>
      </c>
      <c r="B96" s="57" t="str">
        <f>'[10]Mau 07'!B17</f>
        <v>Chấp hành viên …</v>
      </c>
      <c r="C96" s="58">
        <f t="shared" si="13"/>
        <v>0</v>
      </c>
      <c r="D96" s="59">
        <f>'[10]Mau 07'!D17</f>
        <v>0</v>
      </c>
      <c r="E96" s="59">
        <f>'[10]Mau 07'!E17</f>
        <v>0</v>
      </c>
      <c r="F96" s="59">
        <f>'[10]Mau 07'!F17</f>
        <v>0</v>
      </c>
      <c r="G96" s="59">
        <f>'[10]Mau 07'!G17</f>
        <v>0</v>
      </c>
      <c r="H96" s="58">
        <f t="shared" si="14"/>
        <v>0</v>
      </c>
      <c r="I96" s="58">
        <f t="shared" si="15"/>
        <v>0</v>
      </c>
      <c r="J96" s="59">
        <f>'[10]Mau 07'!J17</f>
        <v>0</v>
      </c>
      <c r="K96" s="59">
        <f>'[10]Mau 07'!K17</f>
        <v>0</v>
      </c>
      <c r="L96" s="59">
        <f>'[10]Mau 07'!L17</f>
        <v>0</v>
      </c>
      <c r="M96" s="59">
        <f>'[10]Mau 07'!M17</f>
        <v>0</v>
      </c>
      <c r="N96" s="59">
        <f>'[10]Mau 07'!N17</f>
        <v>0</v>
      </c>
      <c r="O96" s="59">
        <f>'[10]Mau 07'!O17</f>
        <v>0</v>
      </c>
      <c r="P96" s="59">
        <f>'[10]Mau 07'!P17</f>
        <v>0</v>
      </c>
      <c r="Q96" s="59">
        <f>'[10]Mau 07'!Q17</f>
        <v>0</v>
      </c>
      <c r="R96" s="59">
        <f>'[10]Mau 07'!R17</f>
        <v>0</v>
      </c>
      <c r="S96" s="58">
        <f t="shared" si="12"/>
        <v>0</v>
      </c>
      <c r="T96" s="103">
        <f t="shared" si="17"/>
      </c>
    </row>
    <row r="97" spans="1:20" ht="15.75" hidden="1">
      <c r="A97" s="67" t="s">
        <v>41</v>
      </c>
      <c r="B97" s="57" t="str">
        <f>'[10]Mau 07'!B18</f>
        <v>Chấp hành viên …</v>
      </c>
      <c r="C97" s="58">
        <f t="shared" si="13"/>
        <v>0</v>
      </c>
      <c r="D97" s="59">
        <f>'[10]Mau 07'!D18</f>
        <v>0</v>
      </c>
      <c r="E97" s="59">
        <f>'[10]Mau 07'!E18</f>
        <v>0</v>
      </c>
      <c r="F97" s="59">
        <f>'[10]Mau 07'!F18</f>
        <v>0</v>
      </c>
      <c r="G97" s="59">
        <f>'[10]Mau 07'!G18</f>
        <v>0</v>
      </c>
      <c r="H97" s="58">
        <f t="shared" si="14"/>
        <v>0</v>
      </c>
      <c r="I97" s="58">
        <f t="shared" si="15"/>
        <v>0</v>
      </c>
      <c r="J97" s="59">
        <f>'[10]Mau 07'!J18</f>
        <v>0</v>
      </c>
      <c r="K97" s="59">
        <f>'[10]Mau 07'!K18</f>
        <v>0</v>
      </c>
      <c r="L97" s="59">
        <f>'[10]Mau 07'!L18</f>
        <v>0</v>
      </c>
      <c r="M97" s="59">
        <f>'[10]Mau 07'!M18</f>
        <v>0</v>
      </c>
      <c r="N97" s="59">
        <f>'[10]Mau 07'!N18</f>
        <v>0</v>
      </c>
      <c r="O97" s="59">
        <f>'[10]Mau 07'!O18</f>
        <v>0</v>
      </c>
      <c r="P97" s="59">
        <f>'[10]Mau 07'!P18</f>
        <v>0</v>
      </c>
      <c r="Q97" s="59">
        <f>'[10]Mau 07'!Q18</f>
        <v>0</v>
      </c>
      <c r="R97" s="59">
        <f>'[10]Mau 07'!R18</f>
        <v>0</v>
      </c>
      <c r="S97" s="58">
        <f t="shared" si="12"/>
        <v>0</v>
      </c>
      <c r="T97" s="103">
        <f t="shared" si="17"/>
      </c>
    </row>
    <row r="98" spans="1:20" ht="15.75" hidden="1">
      <c r="A98" s="67" t="s">
        <v>42</v>
      </c>
      <c r="B98" s="57" t="str">
        <f>'[10]Mau 07'!B19</f>
        <v>Chấp hành viên …</v>
      </c>
      <c r="C98" s="58">
        <f t="shared" si="13"/>
        <v>0</v>
      </c>
      <c r="D98" s="59">
        <f>'[10]Mau 07'!D19</f>
        <v>0</v>
      </c>
      <c r="E98" s="59">
        <f>'[10]Mau 07'!E19</f>
        <v>0</v>
      </c>
      <c r="F98" s="59">
        <f>'[10]Mau 07'!F19</f>
        <v>0</v>
      </c>
      <c r="G98" s="59">
        <f>'[10]Mau 07'!G19</f>
        <v>0</v>
      </c>
      <c r="H98" s="58">
        <f t="shared" si="14"/>
        <v>0</v>
      </c>
      <c r="I98" s="58">
        <f t="shared" si="15"/>
        <v>0</v>
      </c>
      <c r="J98" s="59">
        <f>'[10]Mau 07'!J19</f>
        <v>0</v>
      </c>
      <c r="K98" s="59">
        <f>'[10]Mau 07'!K19</f>
        <v>0</v>
      </c>
      <c r="L98" s="59">
        <f>'[10]Mau 07'!L19</f>
        <v>0</v>
      </c>
      <c r="M98" s="59">
        <f>'[10]Mau 07'!M19</f>
        <v>0</v>
      </c>
      <c r="N98" s="59">
        <f>'[10]Mau 07'!N19</f>
        <v>0</v>
      </c>
      <c r="O98" s="59">
        <f>'[10]Mau 07'!O19</f>
        <v>0</v>
      </c>
      <c r="P98" s="59">
        <f>'[10]Mau 07'!P19</f>
        <v>0</v>
      </c>
      <c r="Q98" s="59">
        <f>'[10]Mau 07'!Q19</f>
        <v>0</v>
      </c>
      <c r="R98" s="59">
        <f>'[10]Mau 07'!R19</f>
        <v>0</v>
      </c>
      <c r="S98" s="58">
        <f t="shared" si="12"/>
        <v>0</v>
      </c>
      <c r="T98" s="103">
        <f t="shared" si="17"/>
      </c>
    </row>
    <row r="99" spans="1:20" ht="15.75" hidden="1">
      <c r="A99" s="67" t="s">
        <v>43</v>
      </c>
      <c r="B99" s="57" t="str">
        <f>'[10]Mau 07'!B20</f>
        <v>Chấp hành viên …</v>
      </c>
      <c r="C99" s="58">
        <f t="shared" si="13"/>
        <v>0</v>
      </c>
      <c r="D99" s="59">
        <f>'[10]Mau 07'!D20</f>
        <v>0</v>
      </c>
      <c r="E99" s="59">
        <f>'[10]Mau 07'!E20</f>
        <v>0</v>
      </c>
      <c r="F99" s="59">
        <f>'[10]Mau 07'!F20</f>
        <v>0</v>
      </c>
      <c r="G99" s="59">
        <f>'[10]Mau 07'!G20</f>
        <v>0</v>
      </c>
      <c r="H99" s="58">
        <f t="shared" si="14"/>
        <v>0</v>
      </c>
      <c r="I99" s="58">
        <f t="shared" si="15"/>
        <v>0</v>
      </c>
      <c r="J99" s="59">
        <f>'[10]Mau 07'!J20</f>
        <v>0</v>
      </c>
      <c r="K99" s="59">
        <f>'[10]Mau 07'!K20</f>
        <v>0</v>
      </c>
      <c r="L99" s="59">
        <f>'[10]Mau 07'!L20</f>
        <v>0</v>
      </c>
      <c r="M99" s="59">
        <f>'[10]Mau 07'!M20</f>
        <v>0</v>
      </c>
      <c r="N99" s="59">
        <f>'[10]Mau 07'!N20</f>
        <v>0</v>
      </c>
      <c r="O99" s="59">
        <f>'[10]Mau 07'!O20</f>
        <v>0</v>
      </c>
      <c r="P99" s="59">
        <f>'[10]Mau 07'!P20</f>
        <v>0</v>
      </c>
      <c r="Q99" s="59">
        <f>'[10]Mau 07'!Q20</f>
        <v>0</v>
      </c>
      <c r="R99" s="59">
        <f>'[10]Mau 07'!R20</f>
        <v>0</v>
      </c>
      <c r="S99" s="58">
        <f t="shared" si="12"/>
        <v>0</v>
      </c>
      <c r="T99" s="103">
        <f t="shared" si="17"/>
      </c>
    </row>
    <row r="100" spans="1:20" ht="15.75" hidden="1">
      <c r="A100" s="67" t="s">
        <v>44</v>
      </c>
      <c r="B100" s="57" t="str">
        <f>'[10]Mau 07'!B21</f>
        <v>Chấp hành viên …</v>
      </c>
      <c r="C100" s="58">
        <f t="shared" si="13"/>
        <v>0</v>
      </c>
      <c r="D100" s="59">
        <f>'[10]Mau 07'!D21</f>
        <v>0</v>
      </c>
      <c r="E100" s="59">
        <f>'[10]Mau 07'!E21</f>
        <v>0</v>
      </c>
      <c r="F100" s="59">
        <f>'[10]Mau 07'!F21</f>
        <v>0</v>
      </c>
      <c r="G100" s="59">
        <f>'[10]Mau 07'!G21</f>
        <v>0</v>
      </c>
      <c r="H100" s="58">
        <f t="shared" si="14"/>
        <v>0</v>
      </c>
      <c r="I100" s="58">
        <f t="shared" si="15"/>
        <v>0</v>
      </c>
      <c r="J100" s="59">
        <f>'[10]Mau 07'!J21</f>
        <v>0</v>
      </c>
      <c r="K100" s="59">
        <f>'[10]Mau 07'!K21</f>
        <v>0</v>
      </c>
      <c r="L100" s="59">
        <f>'[10]Mau 07'!L21</f>
        <v>0</v>
      </c>
      <c r="M100" s="59">
        <f>'[10]Mau 07'!M21</f>
        <v>0</v>
      </c>
      <c r="N100" s="59">
        <f>'[10]Mau 07'!N21</f>
        <v>0</v>
      </c>
      <c r="O100" s="59">
        <f>'[10]Mau 07'!O21</f>
        <v>0</v>
      </c>
      <c r="P100" s="59">
        <f>'[10]Mau 07'!P21</f>
        <v>0</v>
      </c>
      <c r="Q100" s="59">
        <f>'[10]Mau 07'!Q21</f>
        <v>0</v>
      </c>
      <c r="R100" s="59">
        <f>'[10]Mau 07'!R21</f>
        <v>0</v>
      </c>
      <c r="S100" s="58">
        <f t="shared" si="12"/>
        <v>0</v>
      </c>
      <c r="T100" s="103">
        <f t="shared" si="17"/>
      </c>
    </row>
    <row r="101" spans="1:20" ht="15.75" hidden="1">
      <c r="A101" s="67" t="s">
        <v>45</v>
      </c>
      <c r="B101" s="57" t="str">
        <f>'[10]Mau 07'!B22</f>
        <v>Chấp hành viên …</v>
      </c>
      <c r="C101" s="58">
        <f t="shared" si="13"/>
        <v>0</v>
      </c>
      <c r="D101" s="59">
        <f>'[10]Mau 07'!D22</f>
        <v>0</v>
      </c>
      <c r="E101" s="59">
        <f>'[10]Mau 07'!E22</f>
        <v>0</v>
      </c>
      <c r="F101" s="59">
        <f>'[10]Mau 07'!F22</f>
        <v>0</v>
      </c>
      <c r="G101" s="59">
        <f>'[10]Mau 07'!G22</f>
        <v>0</v>
      </c>
      <c r="H101" s="58">
        <f t="shared" si="14"/>
        <v>0</v>
      </c>
      <c r="I101" s="58">
        <f t="shared" si="15"/>
        <v>0</v>
      </c>
      <c r="J101" s="59">
        <f>'[10]Mau 07'!J22</f>
        <v>0</v>
      </c>
      <c r="K101" s="59">
        <f>'[10]Mau 07'!K22</f>
        <v>0</v>
      </c>
      <c r="L101" s="59">
        <f>'[10]Mau 07'!L22</f>
        <v>0</v>
      </c>
      <c r="M101" s="59">
        <f>'[10]Mau 07'!M22</f>
        <v>0</v>
      </c>
      <c r="N101" s="59">
        <f>'[10]Mau 07'!N22</f>
        <v>0</v>
      </c>
      <c r="O101" s="59">
        <f>'[10]Mau 07'!O22</f>
        <v>0</v>
      </c>
      <c r="P101" s="59">
        <f>'[10]Mau 07'!P22</f>
        <v>0</v>
      </c>
      <c r="Q101" s="59">
        <f>'[10]Mau 07'!Q22</f>
        <v>0</v>
      </c>
      <c r="R101" s="59">
        <f>'[10]Mau 07'!R22</f>
        <v>0</v>
      </c>
      <c r="S101" s="58">
        <f t="shared" si="12"/>
        <v>0</v>
      </c>
      <c r="T101" s="103">
        <f t="shared" si="17"/>
      </c>
    </row>
    <row r="102" spans="1:20" ht="24.75" customHeight="1">
      <c r="A102" s="106">
        <v>8</v>
      </c>
      <c r="B102" s="106" t="str">
        <f>'[11]Mau 07'!B12</f>
        <v>Chi cục THADS huyện Đakrông</v>
      </c>
      <c r="C102" s="107">
        <f t="shared" si="13"/>
        <v>2821623</v>
      </c>
      <c r="D102" s="107">
        <f>SUM(D103:D112)</f>
        <v>870768</v>
      </c>
      <c r="E102" s="107">
        <f>SUM(E103:E112)</f>
        <v>1950855</v>
      </c>
      <c r="F102" s="107">
        <f>SUM(F103:F112)</f>
        <v>24210</v>
      </c>
      <c r="G102" s="107">
        <f>SUM(G103:G112)</f>
        <v>0</v>
      </c>
      <c r="H102" s="107">
        <f t="shared" si="14"/>
        <v>2797413</v>
      </c>
      <c r="I102" s="107">
        <f t="shared" si="15"/>
        <v>1642099</v>
      </c>
      <c r="J102" s="107">
        <f aca="true" t="shared" si="19" ref="J102:R102">SUM(J103:J112)</f>
        <v>406341</v>
      </c>
      <c r="K102" s="107">
        <f t="shared" si="19"/>
        <v>486061</v>
      </c>
      <c r="L102" s="107">
        <f t="shared" si="19"/>
        <v>0</v>
      </c>
      <c r="M102" s="107">
        <f t="shared" si="19"/>
        <v>748197</v>
      </c>
      <c r="N102" s="107">
        <f t="shared" si="19"/>
        <v>0</v>
      </c>
      <c r="O102" s="107">
        <f t="shared" si="19"/>
        <v>0</v>
      </c>
      <c r="P102" s="107">
        <f t="shared" si="19"/>
        <v>0</v>
      </c>
      <c r="Q102" s="107">
        <f t="shared" si="19"/>
        <v>1500</v>
      </c>
      <c r="R102" s="107">
        <f t="shared" si="19"/>
        <v>1155314</v>
      </c>
      <c r="S102" s="107">
        <f t="shared" si="12"/>
        <v>1905011</v>
      </c>
      <c r="T102" s="108">
        <f t="shared" si="17"/>
        <v>0.5434520086791357</v>
      </c>
    </row>
    <row r="103" spans="1:20" ht="15.75">
      <c r="A103" s="67" t="s">
        <v>36</v>
      </c>
      <c r="B103" s="57" t="str">
        <f>'[11]Mau 07'!B13</f>
        <v>Trần Ngọc Văn</v>
      </c>
      <c r="C103" s="58">
        <f t="shared" si="13"/>
        <v>32761</v>
      </c>
      <c r="D103" s="59">
        <f>'[11]Mau 07'!D13</f>
        <v>0</v>
      </c>
      <c r="E103" s="59">
        <f>'[11]Mau 07'!E13</f>
        <v>32761</v>
      </c>
      <c r="F103" s="59">
        <f>'[11]Mau 07'!F13</f>
        <v>400</v>
      </c>
      <c r="G103" s="59">
        <f>'[11]Mau 07'!G13</f>
        <v>0</v>
      </c>
      <c r="H103" s="58">
        <f t="shared" si="14"/>
        <v>32361</v>
      </c>
      <c r="I103" s="58">
        <f t="shared" si="15"/>
        <v>32361</v>
      </c>
      <c r="J103" s="59">
        <f>'[11]Mau 07'!J13</f>
        <v>32361</v>
      </c>
      <c r="K103" s="59">
        <f>'[11]Mau 07'!K13</f>
        <v>0</v>
      </c>
      <c r="L103" s="59">
        <f>'[11]Mau 07'!L13</f>
        <v>0</v>
      </c>
      <c r="M103" s="59">
        <f>'[11]Mau 07'!M13</f>
        <v>0</v>
      </c>
      <c r="N103" s="59">
        <f>'[11]Mau 07'!N13</f>
        <v>0</v>
      </c>
      <c r="O103" s="59">
        <f>'[11]Mau 07'!O13</f>
        <v>0</v>
      </c>
      <c r="P103" s="59">
        <f>'[11]Mau 07'!P13</f>
        <v>0</v>
      </c>
      <c r="Q103" s="59">
        <f>'[11]Mau 07'!Q13</f>
        <v>0</v>
      </c>
      <c r="R103" s="59">
        <f>'[11]Mau 07'!R13</f>
        <v>0</v>
      </c>
      <c r="S103" s="58">
        <f t="shared" si="12"/>
        <v>0</v>
      </c>
      <c r="T103" s="103">
        <f t="shared" si="17"/>
        <v>1</v>
      </c>
    </row>
    <row r="104" spans="1:20" ht="15.75">
      <c r="A104" s="67" t="s">
        <v>37</v>
      </c>
      <c r="B104" s="57" t="str">
        <f>'[11]Mau 07'!B14</f>
        <v>Lê Nam Thành Tài</v>
      </c>
      <c r="C104" s="58">
        <f t="shared" si="13"/>
        <v>1805911</v>
      </c>
      <c r="D104" s="59">
        <f>'[11]Mau 07'!D14</f>
        <v>870768</v>
      </c>
      <c r="E104" s="59">
        <f>'[11]Mau 07'!E14</f>
        <v>935143</v>
      </c>
      <c r="F104" s="59">
        <f>'[11]Mau 07'!F14</f>
        <v>0</v>
      </c>
      <c r="G104" s="59">
        <f>'[11]Mau 07'!G14</f>
        <v>0</v>
      </c>
      <c r="H104" s="58">
        <f t="shared" si="14"/>
        <v>1805911</v>
      </c>
      <c r="I104" s="58">
        <f t="shared" si="15"/>
        <v>1217819</v>
      </c>
      <c r="J104" s="59">
        <f>'[11]Mau 07'!J14</f>
        <v>84771</v>
      </c>
      <c r="K104" s="59">
        <f>'[11]Mau 07'!K14</f>
        <v>389911</v>
      </c>
      <c r="L104" s="59">
        <f>'[11]Mau 07'!L14</f>
        <v>0</v>
      </c>
      <c r="M104" s="59">
        <f>'[11]Mau 07'!M14</f>
        <v>741637</v>
      </c>
      <c r="N104" s="59">
        <f>'[11]Mau 07'!N14</f>
        <v>0</v>
      </c>
      <c r="O104" s="59">
        <f>'[11]Mau 07'!O14</f>
        <v>0</v>
      </c>
      <c r="P104" s="59">
        <f>'[11]Mau 07'!P14</f>
        <v>0</v>
      </c>
      <c r="Q104" s="59">
        <f>'[11]Mau 07'!Q14</f>
        <v>1500</v>
      </c>
      <c r="R104" s="59">
        <f>'[11]Mau 07'!R14</f>
        <v>588092</v>
      </c>
      <c r="S104" s="58">
        <f t="shared" si="12"/>
        <v>1331229</v>
      </c>
      <c r="T104" s="103">
        <f t="shared" si="17"/>
        <v>0.38978041892924975</v>
      </c>
    </row>
    <row r="105" spans="1:20" ht="15.75">
      <c r="A105" s="67" t="s">
        <v>38</v>
      </c>
      <c r="B105" s="57" t="str">
        <f>'[11]Mau 07'!B15</f>
        <v>Văn Viết Phúc</v>
      </c>
      <c r="C105" s="58">
        <f t="shared" si="13"/>
        <v>982951</v>
      </c>
      <c r="D105" s="59">
        <f>'[11]Mau 07'!D15</f>
        <v>0</v>
      </c>
      <c r="E105" s="59">
        <f>'[11]Mau 07'!E15</f>
        <v>982951</v>
      </c>
      <c r="F105" s="59">
        <f>'[11]Mau 07'!F15</f>
        <v>23810</v>
      </c>
      <c r="G105" s="59">
        <f>'[11]Mau 07'!G15</f>
        <v>0</v>
      </c>
      <c r="H105" s="58">
        <f t="shared" si="14"/>
        <v>959141</v>
      </c>
      <c r="I105" s="58">
        <f t="shared" si="15"/>
        <v>391919</v>
      </c>
      <c r="J105" s="59">
        <f>'[11]Mau 07'!J15</f>
        <v>289209</v>
      </c>
      <c r="K105" s="59">
        <f>'[11]Mau 07'!K15</f>
        <v>96150</v>
      </c>
      <c r="L105" s="59">
        <f>'[11]Mau 07'!L15</f>
        <v>0</v>
      </c>
      <c r="M105" s="59">
        <f>'[11]Mau 07'!M15</f>
        <v>6560</v>
      </c>
      <c r="N105" s="59">
        <f>'[11]Mau 07'!N15</f>
        <v>0</v>
      </c>
      <c r="O105" s="59">
        <f>'[11]Mau 07'!O15</f>
        <v>0</v>
      </c>
      <c r="P105" s="59">
        <f>'[11]Mau 07'!P15</f>
        <v>0</v>
      </c>
      <c r="Q105" s="59">
        <f>'[11]Mau 07'!Q15</f>
        <v>0</v>
      </c>
      <c r="R105" s="59">
        <f>'[11]Mau 07'!R15</f>
        <v>567222</v>
      </c>
      <c r="S105" s="58">
        <f t="shared" si="12"/>
        <v>573782</v>
      </c>
      <c r="T105" s="103">
        <f t="shared" si="17"/>
        <v>0.9832618474735851</v>
      </c>
    </row>
    <row r="106" spans="1:20" ht="15.75" hidden="1">
      <c r="A106" s="67" t="s">
        <v>39</v>
      </c>
      <c r="B106" s="57" t="str">
        <f>'[11]Mau 07'!B16</f>
        <v>Chấp hành viên …</v>
      </c>
      <c r="C106" s="58">
        <f t="shared" si="13"/>
        <v>0</v>
      </c>
      <c r="D106" s="59">
        <f>'[11]Mau 07'!D16</f>
        <v>0</v>
      </c>
      <c r="E106" s="59">
        <f>'[11]Mau 07'!E16</f>
        <v>0</v>
      </c>
      <c r="F106" s="59">
        <f>'[11]Mau 07'!F16</f>
        <v>0</v>
      </c>
      <c r="G106" s="59">
        <f>'[11]Mau 07'!G16</f>
        <v>0</v>
      </c>
      <c r="H106" s="58">
        <f t="shared" si="14"/>
        <v>0</v>
      </c>
      <c r="I106" s="58">
        <f t="shared" si="15"/>
        <v>0</v>
      </c>
      <c r="J106" s="59">
        <f>'[11]Mau 07'!J16</f>
        <v>0</v>
      </c>
      <c r="K106" s="59">
        <f>'[11]Mau 07'!K16</f>
        <v>0</v>
      </c>
      <c r="L106" s="59">
        <f>'[11]Mau 07'!L16</f>
        <v>0</v>
      </c>
      <c r="M106" s="59">
        <f>'[11]Mau 07'!M16</f>
        <v>0</v>
      </c>
      <c r="N106" s="59">
        <f>'[11]Mau 07'!N16</f>
        <v>0</v>
      </c>
      <c r="O106" s="59">
        <f>'[11]Mau 07'!O16</f>
        <v>0</v>
      </c>
      <c r="P106" s="59">
        <f>'[11]Mau 07'!P16</f>
        <v>0</v>
      </c>
      <c r="Q106" s="59">
        <f>'[11]Mau 07'!Q16</f>
        <v>0</v>
      </c>
      <c r="R106" s="59">
        <f>'[11]Mau 07'!R16</f>
        <v>0</v>
      </c>
      <c r="S106" s="58">
        <f t="shared" si="12"/>
        <v>0</v>
      </c>
      <c r="T106" s="103">
        <f t="shared" si="17"/>
      </c>
    </row>
    <row r="107" spans="1:20" ht="15.75" hidden="1">
      <c r="A107" s="67" t="s">
        <v>40</v>
      </c>
      <c r="B107" s="57" t="str">
        <f>'[11]Mau 07'!B17</f>
        <v>Chấp hành viên …</v>
      </c>
      <c r="C107" s="58">
        <f t="shared" si="13"/>
        <v>0</v>
      </c>
      <c r="D107" s="59">
        <f>'[11]Mau 07'!D17</f>
        <v>0</v>
      </c>
      <c r="E107" s="59">
        <f>'[11]Mau 07'!E17</f>
        <v>0</v>
      </c>
      <c r="F107" s="59">
        <f>'[11]Mau 07'!F17</f>
        <v>0</v>
      </c>
      <c r="G107" s="59">
        <f>'[11]Mau 07'!G17</f>
        <v>0</v>
      </c>
      <c r="H107" s="58">
        <f t="shared" si="14"/>
        <v>0</v>
      </c>
      <c r="I107" s="58">
        <f t="shared" si="15"/>
        <v>0</v>
      </c>
      <c r="J107" s="59">
        <f>'[11]Mau 07'!J17</f>
        <v>0</v>
      </c>
      <c r="K107" s="59">
        <f>'[11]Mau 07'!K17</f>
        <v>0</v>
      </c>
      <c r="L107" s="59">
        <f>'[11]Mau 07'!L17</f>
        <v>0</v>
      </c>
      <c r="M107" s="59">
        <f>'[11]Mau 07'!M17</f>
        <v>0</v>
      </c>
      <c r="N107" s="59">
        <f>'[11]Mau 07'!N17</f>
        <v>0</v>
      </c>
      <c r="O107" s="59">
        <f>'[11]Mau 07'!O17</f>
        <v>0</v>
      </c>
      <c r="P107" s="59">
        <f>'[11]Mau 07'!P17</f>
        <v>0</v>
      </c>
      <c r="Q107" s="59">
        <f>'[11]Mau 07'!Q17</f>
        <v>0</v>
      </c>
      <c r="R107" s="59">
        <f>'[11]Mau 07'!R17</f>
        <v>0</v>
      </c>
      <c r="S107" s="58">
        <f t="shared" si="12"/>
        <v>0</v>
      </c>
      <c r="T107" s="103">
        <f t="shared" si="17"/>
      </c>
    </row>
    <row r="108" spans="1:20" ht="15.75" hidden="1">
      <c r="A108" s="67" t="s">
        <v>41</v>
      </c>
      <c r="B108" s="57" t="str">
        <f>'[11]Mau 07'!B18</f>
        <v>Chấp hành viên …</v>
      </c>
      <c r="C108" s="58">
        <f t="shared" si="13"/>
        <v>0</v>
      </c>
      <c r="D108" s="59">
        <f>'[11]Mau 07'!D18</f>
        <v>0</v>
      </c>
      <c r="E108" s="59">
        <f>'[11]Mau 07'!E18</f>
        <v>0</v>
      </c>
      <c r="F108" s="59">
        <f>'[11]Mau 07'!F18</f>
        <v>0</v>
      </c>
      <c r="G108" s="59">
        <f>'[11]Mau 07'!G18</f>
        <v>0</v>
      </c>
      <c r="H108" s="58">
        <f t="shared" si="14"/>
        <v>0</v>
      </c>
      <c r="I108" s="58">
        <f t="shared" si="15"/>
        <v>0</v>
      </c>
      <c r="J108" s="59">
        <f>'[11]Mau 07'!J18</f>
        <v>0</v>
      </c>
      <c r="K108" s="59">
        <f>'[11]Mau 07'!K18</f>
        <v>0</v>
      </c>
      <c r="L108" s="59">
        <f>'[11]Mau 07'!L18</f>
        <v>0</v>
      </c>
      <c r="M108" s="59">
        <f>'[11]Mau 07'!M18</f>
        <v>0</v>
      </c>
      <c r="N108" s="59">
        <f>'[11]Mau 07'!N18</f>
        <v>0</v>
      </c>
      <c r="O108" s="59">
        <f>'[11]Mau 07'!O18</f>
        <v>0</v>
      </c>
      <c r="P108" s="59">
        <f>'[11]Mau 07'!P18</f>
        <v>0</v>
      </c>
      <c r="Q108" s="59">
        <f>'[11]Mau 07'!Q18</f>
        <v>0</v>
      </c>
      <c r="R108" s="59">
        <f>'[11]Mau 07'!R18</f>
        <v>0</v>
      </c>
      <c r="S108" s="58">
        <f t="shared" si="12"/>
        <v>0</v>
      </c>
      <c r="T108" s="103">
        <f t="shared" si="17"/>
      </c>
    </row>
    <row r="109" spans="1:20" ht="15.75" hidden="1">
      <c r="A109" s="67" t="s">
        <v>42</v>
      </c>
      <c r="B109" s="57" t="str">
        <f>'[11]Mau 07'!B19</f>
        <v>Chấp hành viên …</v>
      </c>
      <c r="C109" s="58">
        <f t="shared" si="13"/>
        <v>0</v>
      </c>
      <c r="D109" s="59">
        <f>'[11]Mau 07'!D19</f>
        <v>0</v>
      </c>
      <c r="E109" s="59">
        <f>'[11]Mau 07'!E19</f>
        <v>0</v>
      </c>
      <c r="F109" s="59">
        <f>'[11]Mau 07'!F19</f>
        <v>0</v>
      </c>
      <c r="G109" s="59">
        <f>'[11]Mau 07'!G19</f>
        <v>0</v>
      </c>
      <c r="H109" s="58">
        <f t="shared" si="14"/>
        <v>0</v>
      </c>
      <c r="I109" s="58">
        <f t="shared" si="15"/>
        <v>0</v>
      </c>
      <c r="J109" s="59">
        <f>'[11]Mau 07'!J19</f>
        <v>0</v>
      </c>
      <c r="K109" s="59">
        <f>'[11]Mau 07'!K19</f>
        <v>0</v>
      </c>
      <c r="L109" s="59">
        <f>'[11]Mau 07'!L19</f>
        <v>0</v>
      </c>
      <c r="M109" s="59">
        <f>'[11]Mau 07'!M19</f>
        <v>0</v>
      </c>
      <c r="N109" s="59">
        <f>'[11]Mau 07'!N19</f>
        <v>0</v>
      </c>
      <c r="O109" s="59">
        <f>'[11]Mau 07'!O19</f>
        <v>0</v>
      </c>
      <c r="P109" s="59">
        <f>'[11]Mau 07'!P19</f>
        <v>0</v>
      </c>
      <c r="Q109" s="59">
        <f>'[11]Mau 07'!Q19</f>
        <v>0</v>
      </c>
      <c r="R109" s="59">
        <f>'[11]Mau 07'!R19</f>
        <v>0</v>
      </c>
      <c r="S109" s="58">
        <f t="shared" si="12"/>
        <v>0</v>
      </c>
      <c r="T109" s="103">
        <f t="shared" si="17"/>
      </c>
    </row>
    <row r="110" spans="1:20" ht="15.75" hidden="1">
      <c r="A110" s="67" t="s">
        <v>43</v>
      </c>
      <c r="B110" s="57" t="str">
        <f>'[11]Mau 07'!B20</f>
        <v>Chấp hành viên …</v>
      </c>
      <c r="C110" s="58">
        <f t="shared" si="13"/>
        <v>0</v>
      </c>
      <c r="D110" s="59">
        <f>'[11]Mau 07'!D20</f>
        <v>0</v>
      </c>
      <c r="E110" s="59">
        <f>'[11]Mau 07'!E20</f>
        <v>0</v>
      </c>
      <c r="F110" s="59">
        <f>'[11]Mau 07'!F20</f>
        <v>0</v>
      </c>
      <c r="G110" s="59">
        <f>'[11]Mau 07'!G20</f>
        <v>0</v>
      </c>
      <c r="H110" s="58">
        <f t="shared" si="14"/>
        <v>0</v>
      </c>
      <c r="I110" s="58">
        <f t="shared" si="15"/>
        <v>0</v>
      </c>
      <c r="J110" s="59">
        <f>'[11]Mau 07'!J20</f>
        <v>0</v>
      </c>
      <c r="K110" s="59">
        <f>'[11]Mau 07'!K20</f>
        <v>0</v>
      </c>
      <c r="L110" s="59">
        <f>'[11]Mau 07'!L20</f>
        <v>0</v>
      </c>
      <c r="M110" s="59">
        <f>'[11]Mau 07'!M20</f>
        <v>0</v>
      </c>
      <c r="N110" s="59">
        <f>'[11]Mau 07'!N20</f>
        <v>0</v>
      </c>
      <c r="O110" s="59">
        <f>'[11]Mau 07'!O20</f>
        <v>0</v>
      </c>
      <c r="P110" s="59">
        <f>'[11]Mau 07'!P20</f>
        <v>0</v>
      </c>
      <c r="Q110" s="59">
        <f>'[11]Mau 07'!Q20</f>
        <v>0</v>
      </c>
      <c r="R110" s="59">
        <f>'[11]Mau 07'!R20</f>
        <v>0</v>
      </c>
      <c r="S110" s="58">
        <f t="shared" si="12"/>
        <v>0</v>
      </c>
      <c r="T110" s="103">
        <f t="shared" si="17"/>
      </c>
    </row>
    <row r="111" spans="1:20" ht="15.75" hidden="1">
      <c r="A111" s="67" t="s">
        <v>44</v>
      </c>
      <c r="B111" s="57" t="str">
        <f>'[11]Mau 07'!B21</f>
        <v>Chấp hành viên …</v>
      </c>
      <c r="C111" s="58">
        <f t="shared" si="13"/>
        <v>0</v>
      </c>
      <c r="D111" s="59">
        <f>'[11]Mau 07'!D21</f>
        <v>0</v>
      </c>
      <c r="E111" s="59">
        <f>'[11]Mau 07'!E21</f>
        <v>0</v>
      </c>
      <c r="F111" s="59">
        <f>'[11]Mau 07'!F21</f>
        <v>0</v>
      </c>
      <c r="G111" s="59">
        <f>'[11]Mau 07'!G21</f>
        <v>0</v>
      </c>
      <c r="H111" s="58">
        <f t="shared" si="14"/>
        <v>0</v>
      </c>
      <c r="I111" s="58">
        <f t="shared" si="15"/>
        <v>0</v>
      </c>
      <c r="J111" s="59">
        <f>'[11]Mau 07'!J21</f>
        <v>0</v>
      </c>
      <c r="K111" s="59">
        <f>'[11]Mau 07'!K21</f>
        <v>0</v>
      </c>
      <c r="L111" s="59">
        <f>'[11]Mau 07'!L21</f>
        <v>0</v>
      </c>
      <c r="M111" s="59">
        <f>'[11]Mau 07'!M21</f>
        <v>0</v>
      </c>
      <c r="N111" s="59">
        <f>'[11]Mau 07'!N21</f>
        <v>0</v>
      </c>
      <c r="O111" s="59">
        <f>'[11]Mau 07'!O21</f>
        <v>0</v>
      </c>
      <c r="P111" s="59">
        <f>'[11]Mau 07'!P21</f>
        <v>0</v>
      </c>
      <c r="Q111" s="59">
        <f>'[11]Mau 07'!Q21</f>
        <v>0</v>
      </c>
      <c r="R111" s="59">
        <f>'[11]Mau 07'!R21</f>
        <v>0</v>
      </c>
      <c r="S111" s="58">
        <f t="shared" si="12"/>
        <v>0</v>
      </c>
      <c r="T111" s="103">
        <f t="shared" si="17"/>
      </c>
    </row>
    <row r="112" spans="1:20" ht="15.75" hidden="1">
      <c r="A112" s="67" t="s">
        <v>45</v>
      </c>
      <c r="B112" s="57" t="str">
        <f>'[11]Mau 07'!B22</f>
        <v>Chấp hành viên …</v>
      </c>
      <c r="C112" s="58">
        <f t="shared" si="13"/>
        <v>0</v>
      </c>
      <c r="D112" s="59">
        <f>'[11]Mau 07'!D22</f>
        <v>0</v>
      </c>
      <c r="E112" s="59">
        <f>'[11]Mau 07'!E22</f>
        <v>0</v>
      </c>
      <c r="F112" s="59">
        <f>'[11]Mau 07'!F22</f>
        <v>0</v>
      </c>
      <c r="G112" s="59">
        <f>'[11]Mau 07'!G22</f>
        <v>0</v>
      </c>
      <c r="H112" s="58">
        <f t="shared" si="14"/>
        <v>0</v>
      </c>
      <c r="I112" s="58">
        <f t="shared" si="15"/>
        <v>0</v>
      </c>
      <c r="J112" s="59">
        <f>'[11]Mau 07'!J22</f>
        <v>0</v>
      </c>
      <c r="K112" s="59">
        <f>'[11]Mau 07'!K22</f>
        <v>0</v>
      </c>
      <c r="L112" s="59">
        <f>'[11]Mau 07'!L22</f>
        <v>0</v>
      </c>
      <c r="M112" s="59">
        <f>'[11]Mau 07'!M22</f>
        <v>0</v>
      </c>
      <c r="N112" s="59">
        <f>'[11]Mau 07'!N22</f>
        <v>0</v>
      </c>
      <c r="O112" s="59">
        <f>'[11]Mau 07'!O22</f>
        <v>0</v>
      </c>
      <c r="P112" s="59">
        <f>'[11]Mau 07'!P22</f>
        <v>0</v>
      </c>
      <c r="Q112" s="59">
        <f>'[11]Mau 07'!Q22</f>
        <v>0</v>
      </c>
      <c r="R112" s="59">
        <f>'[11]Mau 07'!R22</f>
        <v>0</v>
      </c>
      <c r="S112" s="58">
        <f t="shared" si="12"/>
        <v>0</v>
      </c>
      <c r="T112" s="103">
        <f t="shared" si="17"/>
      </c>
    </row>
    <row r="113" spans="1:20" ht="24">
      <c r="A113" s="106">
        <v>9</v>
      </c>
      <c r="B113" s="106" t="str">
        <f>'[12]Mau 07'!B12</f>
        <v>Chi cục THADS huyện Hướng Hóa</v>
      </c>
      <c r="C113" s="107">
        <f t="shared" si="13"/>
        <v>51628876</v>
      </c>
      <c r="D113" s="107">
        <f>SUM(D114:D123)</f>
        <v>4884922</v>
      </c>
      <c r="E113" s="107">
        <f>SUM(E114:E123)</f>
        <v>46743954</v>
      </c>
      <c r="F113" s="107">
        <f>SUM(F114:F123)</f>
        <v>13112</v>
      </c>
      <c r="G113" s="107">
        <f>SUM(G114:G123)</f>
        <v>0</v>
      </c>
      <c r="H113" s="107">
        <f t="shared" si="14"/>
        <v>51615764</v>
      </c>
      <c r="I113" s="107">
        <f t="shared" si="15"/>
        <v>12106845</v>
      </c>
      <c r="J113" s="107">
        <f aca="true" t="shared" si="20" ref="J113:R113">SUM(J114:J123)</f>
        <v>7067324</v>
      </c>
      <c r="K113" s="107">
        <f t="shared" si="20"/>
        <v>2132511</v>
      </c>
      <c r="L113" s="107">
        <f t="shared" si="20"/>
        <v>0</v>
      </c>
      <c r="M113" s="107">
        <f t="shared" si="20"/>
        <v>1976010</v>
      </c>
      <c r="N113" s="107">
        <f t="shared" si="20"/>
        <v>0</v>
      </c>
      <c r="O113" s="107">
        <f t="shared" si="20"/>
        <v>0</v>
      </c>
      <c r="P113" s="107">
        <f t="shared" si="20"/>
        <v>0</v>
      </c>
      <c r="Q113" s="107">
        <f t="shared" si="20"/>
        <v>931000</v>
      </c>
      <c r="R113" s="107">
        <f t="shared" si="20"/>
        <v>39508919</v>
      </c>
      <c r="S113" s="107">
        <f t="shared" si="12"/>
        <v>42415929</v>
      </c>
      <c r="T113" s="108">
        <f t="shared" si="17"/>
        <v>0.7598870721480286</v>
      </c>
    </row>
    <row r="114" spans="1:20" ht="15.75">
      <c r="A114" s="67" t="s">
        <v>36</v>
      </c>
      <c r="B114" s="57" t="str">
        <f>'[12]Mau 07'!B13</f>
        <v>Phan Nhật Việt</v>
      </c>
      <c r="C114" s="58">
        <f t="shared" si="13"/>
        <v>3931834</v>
      </c>
      <c r="D114" s="59">
        <f>'[12]Mau 07'!D13</f>
        <v>0</v>
      </c>
      <c r="E114" s="59">
        <f>'[12]Mau 07'!E13</f>
        <v>3931834</v>
      </c>
      <c r="F114" s="59">
        <f>'[12]Mau 07'!F13</f>
        <v>400</v>
      </c>
      <c r="G114" s="59">
        <f>'[12]Mau 07'!G13</f>
        <v>0</v>
      </c>
      <c r="H114" s="58">
        <f t="shared" si="14"/>
        <v>3931434</v>
      </c>
      <c r="I114" s="58">
        <f t="shared" si="15"/>
        <v>3931434</v>
      </c>
      <c r="J114" s="59">
        <f>'[12]Mau 07'!J13</f>
        <v>3931432</v>
      </c>
      <c r="K114" s="59">
        <f>'[12]Mau 07'!K13</f>
        <v>1</v>
      </c>
      <c r="L114" s="59">
        <f>'[12]Mau 07'!L13</f>
        <v>0</v>
      </c>
      <c r="M114" s="59">
        <f>'[12]Mau 07'!M13</f>
        <v>1</v>
      </c>
      <c r="N114" s="59">
        <f>'[12]Mau 07'!N13</f>
        <v>0</v>
      </c>
      <c r="O114" s="59">
        <f>'[12]Mau 07'!O13</f>
        <v>0</v>
      </c>
      <c r="P114" s="59">
        <f>'[12]Mau 07'!P13</f>
        <v>0</v>
      </c>
      <c r="Q114" s="59">
        <f>'[12]Mau 07'!Q13</f>
        <v>0</v>
      </c>
      <c r="R114" s="59">
        <f>'[12]Mau 07'!R13</f>
        <v>0</v>
      </c>
      <c r="S114" s="58">
        <f t="shared" si="12"/>
        <v>1</v>
      </c>
      <c r="T114" s="103">
        <f t="shared" si="17"/>
        <v>0.9999997456398861</v>
      </c>
    </row>
    <row r="115" spans="1:20" ht="15.75">
      <c r="A115" s="67" t="s">
        <v>37</v>
      </c>
      <c r="B115" s="57" t="str">
        <f>'[12]Mau 07'!B14</f>
        <v>Đinh Phúc</v>
      </c>
      <c r="C115" s="58">
        <f t="shared" si="13"/>
        <v>7378737</v>
      </c>
      <c r="D115" s="59">
        <f>'[12]Mau 07'!D14</f>
        <v>1701578</v>
      </c>
      <c r="E115" s="59">
        <f>'[12]Mau 07'!E14</f>
        <v>5677159</v>
      </c>
      <c r="F115" s="59">
        <f>'[12]Mau 07'!F14</f>
        <v>0</v>
      </c>
      <c r="G115" s="59">
        <f>'[12]Mau 07'!G14</f>
        <v>0</v>
      </c>
      <c r="H115" s="58">
        <f t="shared" si="14"/>
        <v>7378737</v>
      </c>
      <c r="I115" s="58">
        <f t="shared" si="15"/>
        <v>4280979</v>
      </c>
      <c r="J115" s="59">
        <f>'[12]Mau 07'!J14</f>
        <v>2323570</v>
      </c>
      <c r="K115" s="59">
        <f>'[12]Mau 07'!K14</f>
        <v>186470</v>
      </c>
      <c r="L115" s="59">
        <f>'[12]Mau 07'!L14</f>
        <v>0</v>
      </c>
      <c r="M115" s="59">
        <f>'[12]Mau 07'!M14</f>
        <v>839939</v>
      </c>
      <c r="N115" s="59">
        <f>'[12]Mau 07'!N14</f>
        <v>0</v>
      </c>
      <c r="O115" s="59">
        <f>'[12]Mau 07'!O14</f>
        <v>0</v>
      </c>
      <c r="P115" s="59">
        <f>'[12]Mau 07'!P14</f>
        <v>0</v>
      </c>
      <c r="Q115" s="59">
        <f>'[12]Mau 07'!Q14</f>
        <v>931000</v>
      </c>
      <c r="R115" s="59">
        <f>'[12]Mau 07'!R14</f>
        <v>3097758</v>
      </c>
      <c r="S115" s="58">
        <f t="shared" si="12"/>
        <v>4868697</v>
      </c>
      <c r="T115" s="103">
        <f t="shared" si="17"/>
        <v>0.5863238291988818</v>
      </c>
    </row>
    <row r="116" spans="1:20" ht="15.75">
      <c r="A116" s="67" t="s">
        <v>38</v>
      </c>
      <c r="B116" s="57" t="str">
        <f>'[12]Mau 07'!B15</f>
        <v>Nguyễn Ngọc Cường</v>
      </c>
      <c r="C116" s="58">
        <f t="shared" si="13"/>
        <v>28888486</v>
      </c>
      <c r="D116" s="59">
        <f>'[12]Mau 07'!D15</f>
        <v>2165967</v>
      </c>
      <c r="E116" s="59">
        <f>'[12]Mau 07'!E15</f>
        <v>26722519</v>
      </c>
      <c r="F116" s="59">
        <f>'[12]Mau 07'!F15</f>
        <v>0</v>
      </c>
      <c r="G116" s="59">
        <f>'[12]Mau 07'!G15</f>
        <v>0</v>
      </c>
      <c r="H116" s="58">
        <f t="shared" si="14"/>
        <v>28888486</v>
      </c>
      <c r="I116" s="58">
        <f t="shared" si="15"/>
        <v>2199487</v>
      </c>
      <c r="J116" s="59">
        <f>'[12]Mau 07'!J15</f>
        <v>164386</v>
      </c>
      <c r="K116" s="59">
        <f>'[12]Mau 07'!K15</f>
        <v>1889800</v>
      </c>
      <c r="L116" s="59">
        <f>'[12]Mau 07'!L15</f>
        <v>0</v>
      </c>
      <c r="M116" s="59">
        <f>'[12]Mau 07'!M15</f>
        <v>145301</v>
      </c>
      <c r="N116" s="59">
        <f>'[12]Mau 07'!N15</f>
        <v>0</v>
      </c>
      <c r="O116" s="59">
        <f>'[12]Mau 07'!O15</f>
        <v>0</v>
      </c>
      <c r="P116" s="59">
        <f>'[12]Mau 07'!P15</f>
        <v>0</v>
      </c>
      <c r="Q116" s="59">
        <f>'[12]Mau 07'!Q15</f>
        <v>0</v>
      </c>
      <c r="R116" s="59">
        <f>'[12]Mau 07'!R15</f>
        <v>26688999</v>
      </c>
      <c r="S116" s="58">
        <f t="shared" si="12"/>
        <v>26834300</v>
      </c>
      <c r="T116" s="103">
        <f t="shared" si="17"/>
        <v>0.9339386866119236</v>
      </c>
    </row>
    <row r="117" spans="1:20" ht="16.5" thickBot="1">
      <c r="A117" s="67" t="s">
        <v>39</v>
      </c>
      <c r="B117" s="57" t="str">
        <f>'[12]Mau 07'!B16</f>
        <v>Vũ Hải Sơn</v>
      </c>
      <c r="C117" s="58">
        <f t="shared" si="13"/>
        <v>11429819</v>
      </c>
      <c r="D117" s="59">
        <f>'[12]Mau 07'!D16</f>
        <v>1017377</v>
      </c>
      <c r="E117" s="59">
        <f>'[12]Mau 07'!E16</f>
        <v>10412442</v>
      </c>
      <c r="F117" s="59">
        <f>'[12]Mau 07'!F16</f>
        <v>12712</v>
      </c>
      <c r="G117" s="59">
        <f>'[12]Mau 07'!G16</f>
        <v>0</v>
      </c>
      <c r="H117" s="58">
        <f t="shared" si="14"/>
        <v>11417107</v>
      </c>
      <c r="I117" s="58">
        <f t="shared" si="15"/>
        <v>1694945</v>
      </c>
      <c r="J117" s="59">
        <f>'[12]Mau 07'!J16</f>
        <v>647936</v>
      </c>
      <c r="K117" s="59">
        <f>'[12]Mau 07'!K16</f>
        <v>56240</v>
      </c>
      <c r="L117" s="59">
        <f>'[12]Mau 07'!L16</f>
        <v>0</v>
      </c>
      <c r="M117" s="59">
        <f>'[12]Mau 07'!M16</f>
        <v>990769</v>
      </c>
      <c r="N117" s="59">
        <f>'[12]Mau 07'!N16</f>
        <v>0</v>
      </c>
      <c r="O117" s="59">
        <f>'[12]Mau 07'!O16</f>
        <v>0</v>
      </c>
      <c r="P117" s="59">
        <f>'[12]Mau 07'!P16</f>
        <v>0</v>
      </c>
      <c r="Q117" s="59">
        <f>'[12]Mau 07'!Q16</f>
        <v>0</v>
      </c>
      <c r="R117" s="59">
        <f>'[12]Mau 07'!R16</f>
        <v>9722162</v>
      </c>
      <c r="S117" s="58">
        <f t="shared" si="12"/>
        <v>10712931</v>
      </c>
      <c r="T117" s="103">
        <f t="shared" si="17"/>
        <v>0.41545654873756965</v>
      </c>
    </row>
    <row r="118" spans="1:20" ht="16.5" hidden="1" thickBot="1">
      <c r="A118" s="67" t="s">
        <v>40</v>
      </c>
      <c r="B118" s="57" t="str">
        <f>'[12]Mau 07'!B17</f>
        <v>Chấp hành viên …</v>
      </c>
      <c r="C118" s="58">
        <f t="shared" si="13"/>
        <v>0</v>
      </c>
      <c r="D118" s="59">
        <f>'[12]Mau 07'!D17</f>
        <v>0</v>
      </c>
      <c r="E118" s="59">
        <f>'[12]Mau 07'!E17</f>
        <v>0</v>
      </c>
      <c r="F118" s="59">
        <f>'[12]Mau 07'!F17</f>
        <v>0</v>
      </c>
      <c r="G118" s="59">
        <f>'[12]Mau 07'!G17</f>
        <v>0</v>
      </c>
      <c r="H118" s="58">
        <f t="shared" si="14"/>
        <v>0</v>
      </c>
      <c r="I118" s="58">
        <f t="shared" si="15"/>
        <v>0</v>
      </c>
      <c r="J118" s="59">
        <f>'[12]Mau 07'!J17</f>
        <v>0</v>
      </c>
      <c r="K118" s="59">
        <f>'[12]Mau 07'!K17</f>
        <v>0</v>
      </c>
      <c r="L118" s="59">
        <f>'[12]Mau 07'!L17</f>
        <v>0</v>
      </c>
      <c r="M118" s="59">
        <f>'[12]Mau 07'!M17</f>
        <v>0</v>
      </c>
      <c r="N118" s="59">
        <f>'[12]Mau 07'!N17</f>
        <v>0</v>
      </c>
      <c r="O118" s="59">
        <f>'[12]Mau 07'!O17</f>
        <v>0</v>
      </c>
      <c r="P118" s="59">
        <f>'[12]Mau 07'!P17</f>
        <v>0</v>
      </c>
      <c r="Q118" s="59">
        <f>'[12]Mau 07'!Q17</f>
        <v>0</v>
      </c>
      <c r="R118" s="59">
        <f>'[12]Mau 07'!R17</f>
        <v>0</v>
      </c>
      <c r="S118" s="58">
        <f t="shared" si="12"/>
        <v>0</v>
      </c>
      <c r="T118" s="103">
        <f t="shared" si="17"/>
      </c>
    </row>
    <row r="119" spans="1:20" ht="16.5" hidden="1" thickBot="1">
      <c r="A119" s="67" t="s">
        <v>41</v>
      </c>
      <c r="B119" s="57" t="str">
        <f>'[12]Mau 07'!B18</f>
        <v>Chấp hành viên …</v>
      </c>
      <c r="C119" s="58">
        <f t="shared" si="13"/>
        <v>0</v>
      </c>
      <c r="D119" s="59">
        <f>'[12]Mau 07'!D18</f>
        <v>0</v>
      </c>
      <c r="E119" s="59">
        <f>'[12]Mau 07'!E18</f>
        <v>0</v>
      </c>
      <c r="F119" s="59">
        <f>'[12]Mau 07'!F18</f>
        <v>0</v>
      </c>
      <c r="G119" s="59">
        <f>'[12]Mau 07'!G18</f>
        <v>0</v>
      </c>
      <c r="H119" s="58">
        <f t="shared" si="14"/>
        <v>0</v>
      </c>
      <c r="I119" s="58">
        <f t="shared" si="15"/>
        <v>0</v>
      </c>
      <c r="J119" s="59">
        <f>'[12]Mau 07'!J18</f>
        <v>0</v>
      </c>
      <c r="K119" s="59">
        <f>'[12]Mau 07'!K18</f>
        <v>0</v>
      </c>
      <c r="L119" s="59">
        <f>'[12]Mau 07'!L18</f>
        <v>0</v>
      </c>
      <c r="M119" s="59">
        <f>'[12]Mau 07'!M18</f>
        <v>0</v>
      </c>
      <c r="N119" s="59">
        <f>'[12]Mau 07'!N18</f>
        <v>0</v>
      </c>
      <c r="O119" s="59">
        <f>'[12]Mau 07'!O18</f>
        <v>0</v>
      </c>
      <c r="P119" s="59">
        <f>'[12]Mau 07'!P18</f>
        <v>0</v>
      </c>
      <c r="Q119" s="59">
        <f>'[12]Mau 07'!Q18</f>
        <v>0</v>
      </c>
      <c r="R119" s="59">
        <f>'[12]Mau 07'!R18</f>
        <v>0</v>
      </c>
      <c r="S119" s="58">
        <f t="shared" si="12"/>
        <v>0</v>
      </c>
      <c r="T119" s="103">
        <f t="shared" si="17"/>
      </c>
    </row>
    <row r="120" spans="1:20" ht="16.5" hidden="1" thickBot="1">
      <c r="A120" s="67" t="s">
        <v>42</v>
      </c>
      <c r="B120" s="57" t="str">
        <f>'[12]Mau 07'!B19</f>
        <v>Chấp hành viên …</v>
      </c>
      <c r="C120" s="58">
        <f t="shared" si="13"/>
        <v>0</v>
      </c>
      <c r="D120" s="59">
        <f>'[12]Mau 07'!D19</f>
        <v>0</v>
      </c>
      <c r="E120" s="59">
        <f>'[12]Mau 07'!E19</f>
        <v>0</v>
      </c>
      <c r="F120" s="59">
        <f>'[12]Mau 07'!F19</f>
        <v>0</v>
      </c>
      <c r="G120" s="59">
        <f>'[12]Mau 07'!G19</f>
        <v>0</v>
      </c>
      <c r="H120" s="58">
        <f t="shared" si="14"/>
        <v>0</v>
      </c>
      <c r="I120" s="58">
        <f t="shared" si="15"/>
        <v>0</v>
      </c>
      <c r="J120" s="59">
        <f>'[12]Mau 07'!J19</f>
        <v>0</v>
      </c>
      <c r="K120" s="59">
        <f>'[12]Mau 07'!K19</f>
        <v>0</v>
      </c>
      <c r="L120" s="59">
        <f>'[12]Mau 07'!L19</f>
        <v>0</v>
      </c>
      <c r="M120" s="59">
        <f>'[12]Mau 07'!M19</f>
        <v>0</v>
      </c>
      <c r="N120" s="59">
        <f>'[12]Mau 07'!N19</f>
        <v>0</v>
      </c>
      <c r="O120" s="59">
        <f>'[12]Mau 07'!O19</f>
        <v>0</v>
      </c>
      <c r="P120" s="59">
        <f>'[12]Mau 07'!P19</f>
        <v>0</v>
      </c>
      <c r="Q120" s="59">
        <f>'[12]Mau 07'!Q19</f>
        <v>0</v>
      </c>
      <c r="R120" s="59">
        <f>'[12]Mau 07'!R19</f>
        <v>0</v>
      </c>
      <c r="S120" s="58">
        <f t="shared" si="12"/>
        <v>0</v>
      </c>
      <c r="T120" s="103">
        <f t="shared" si="17"/>
      </c>
    </row>
    <row r="121" spans="1:20" ht="16.5" hidden="1" thickBot="1">
      <c r="A121" s="67" t="s">
        <v>43</v>
      </c>
      <c r="B121" s="57" t="str">
        <f>'[12]Mau 07'!B20</f>
        <v>Chấp hành viên …</v>
      </c>
      <c r="C121" s="58">
        <f t="shared" si="13"/>
        <v>0</v>
      </c>
      <c r="D121" s="59">
        <f>'[12]Mau 07'!D20</f>
        <v>0</v>
      </c>
      <c r="E121" s="59">
        <f>'[12]Mau 07'!E20</f>
        <v>0</v>
      </c>
      <c r="F121" s="59">
        <f>'[12]Mau 07'!F20</f>
        <v>0</v>
      </c>
      <c r="G121" s="59">
        <f>'[12]Mau 07'!G20</f>
        <v>0</v>
      </c>
      <c r="H121" s="58">
        <f t="shared" si="14"/>
        <v>0</v>
      </c>
      <c r="I121" s="58">
        <f t="shared" si="15"/>
        <v>0</v>
      </c>
      <c r="J121" s="59">
        <f>'[12]Mau 07'!J20</f>
        <v>0</v>
      </c>
      <c r="K121" s="59">
        <f>'[12]Mau 07'!K20</f>
        <v>0</v>
      </c>
      <c r="L121" s="59">
        <f>'[12]Mau 07'!L20</f>
        <v>0</v>
      </c>
      <c r="M121" s="59">
        <f>'[12]Mau 07'!M20</f>
        <v>0</v>
      </c>
      <c r="N121" s="59">
        <f>'[12]Mau 07'!N20</f>
        <v>0</v>
      </c>
      <c r="O121" s="59">
        <f>'[12]Mau 07'!O20</f>
        <v>0</v>
      </c>
      <c r="P121" s="59">
        <f>'[12]Mau 07'!P20</f>
        <v>0</v>
      </c>
      <c r="Q121" s="59">
        <f>'[12]Mau 07'!Q20</f>
        <v>0</v>
      </c>
      <c r="R121" s="59">
        <f>'[12]Mau 07'!R20</f>
        <v>0</v>
      </c>
      <c r="S121" s="58">
        <f t="shared" si="12"/>
        <v>0</v>
      </c>
      <c r="T121" s="103">
        <f t="shared" si="17"/>
      </c>
    </row>
    <row r="122" spans="1:20" ht="16.5" hidden="1" thickBot="1">
      <c r="A122" s="67" t="s">
        <v>44</v>
      </c>
      <c r="B122" s="57" t="str">
        <f>'[12]Mau 07'!B21</f>
        <v>Chấp hành viên …</v>
      </c>
      <c r="C122" s="58">
        <f t="shared" si="13"/>
        <v>0</v>
      </c>
      <c r="D122" s="59">
        <f>'[12]Mau 07'!D21</f>
        <v>0</v>
      </c>
      <c r="E122" s="59">
        <f>'[12]Mau 07'!E21</f>
        <v>0</v>
      </c>
      <c r="F122" s="59">
        <f>'[12]Mau 07'!F21</f>
        <v>0</v>
      </c>
      <c r="G122" s="59">
        <f>'[12]Mau 07'!G21</f>
        <v>0</v>
      </c>
      <c r="H122" s="58">
        <f t="shared" si="14"/>
        <v>0</v>
      </c>
      <c r="I122" s="58">
        <f t="shared" si="15"/>
        <v>0</v>
      </c>
      <c r="J122" s="59">
        <f>'[12]Mau 07'!J21</f>
        <v>0</v>
      </c>
      <c r="K122" s="59">
        <f>'[12]Mau 07'!K21</f>
        <v>0</v>
      </c>
      <c r="L122" s="59">
        <f>'[12]Mau 07'!L21</f>
        <v>0</v>
      </c>
      <c r="M122" s="59">
        <f>'[12]Mau 07'!M21</f>
        <v>0</v>
      </c>
      <c r="N122" s="59">
        <f>'[12]Mau 07'!N21</f>
        <v>0</v>
      </c>
      <c r="O122" s="59">
        <f>'[12]Mau 07'!O21</f>
        <v>0</v>
      </c>
      <c r="P122" s="59">
        <f>'[12]Mau 07'!P21</f>
        <v>0</v>
      </c>
      <c r="Q122" s="59">
        <f>'[12]Mau 07'!Q21</f>
        <v>0</v>
      </c>
      <c r="R122" s="59">
        <f>'[12]Mau 07'!R21</f>
        <v>0</v>
      </c>
      <c r="S122" s="58">
        <f t="shared" si="12"/>
        <v>0</v>
      </c>
      <c r="T122" s="103">
        <f t="shared" si="17"/>
      </c>
    </row>
    <row r="123" spans="1:20" ht="16.5" hidden="1" thickBot="1">
      <c r="A123" s="67" t="s">
        <v>45</v>
      </c>
      <c r="B123" s="57" t="str">
        <f>'[12]Mau 07'!B22</f>
        <v>Chấp hành viên …</v>
      </c>
      <c r="C123" s="58">
        <f t="shared" si="13"/>
        <v>0</v>
      </c>
      <c r="D123" s="59">
        <f>'[12]Mau 07'!D22</f>
        <v>0</v>
      </c>
      <c r="E123" s="59">
        <f>'[12]Mau 07'!E22</f>
        <v>0</v>
      </c>
      <c r="F123" s="59">
        <f>'[12]Mau 07'!F22</f>
        <v>0</v>
      </c>
      <c r="G123" s="59">
        <f>'[12]Mau 07'!G22</f>
        <v>0</v>
      </c>
      <c r="H123" s="58">
        <f t="shared" si="14"/>
        <v>0</v>
      </c>
      <c r="I123" s="58">
        <f t="shared" si="15"/>
        <v>0</v>
      </c>
      <c r="J123" s="59">
        <f>'[12]Mau 07'!J22</f>
        <v>0</v>
      </c>
      <c r="K123" s="59">
        <f>'[12]Mau 07'!K22</f>
        <v>0</v>
      </c>
      <c r="L123" s="59">
        <f>'[12]Mau 07'!L22</f>
        <v>0</v>
      </c>
      <c r="M123" s="59">
        <f>'[12]Mau 07'!M22</f>
        <v>0</v>
      </c>
      <c r="N123" s="59">
        <f>'[12]Mau 07'!N22</f>
        <v>0</v>
      </c>
      <c r="O123" s="59">
        <f>'[12]Mau 07'!O22</f>
        <v>0</v>
      </c>
      <c r="P123" s="59">
        <f>'[12]Mau 07'!P22</f>
        <v>0</v>
      </c>
      <c r="Q123" s="59">
        <f>'[12]Mau 07'!Q22</f>
        <v>0</v>
      </c>
      <c r="R123" s="59">
        <f>'[12]Mau 07'!R22</f>
        <v>0</v>
      </c>
      <c r="S123" s="58">
        <f t="shared" si="12"/>
        <v>0</v>
      </c>
      <c r="T123" s="103">
        <f t="shared" si="17"/>
      </c>
    </row>
    <row r="124" spans="1:20" ht="19.5" thickTop="1">
      <c r="A124" s="69"/>
      <c r="B124" s="69"/>
      <c r="C124" s="69"/>
      <c r="D124" s="69"/>
      <c r="E124" s="69"/>
      <c r="F124" s="109"/>
      <c r="G124" s="70"/>
      <c r="H124" s="70"/>
      <c r="I124" s="70"/>
      <c r="J124" s="70"/>
      <c r="K124" s="70"/>
      <c r="L124" s="70"/>
      <c r="M124" s="70"/>
      <c r="N124" s="70"/>
      <c r="O124" s="71" t="str">
        <f>'[1]Thong tin'!B8</f>
        <v>Quảng Trị, ngày 04 tháng 10 năm 2016</v>
      </c>
      <c r="P124" s="71"/>
      <c r="Q124" s="71"/>
      <c r="R124" s="71"/>
      <c r="S124" s="71"/>
      <c r="T124" s="71"/>
    </row>
    <row r="125" spans="1:20" ht="18.75">
      <c r="A125" s="72"/>
      <c r="B125" s="73" t="s">
        <v>46</v>
      </c>
      <c r="C125" s="73"/>
      <c r="D125" s="73"/>
      <c r="E125" s="73"/>
      <c r="F125" s="74"/>
      <c r="G125" s="74"/>
      <c r="H125" s="74"/>
      <c r="I125" s="74"/>
      <c r="J125" s="74"/>
      <c r="K125" s="74"/>
      <c r="L125" s="74"/>
      <c r="M125" s="74"/>
      <c r="N125" s="74"/>
      <c r="O125" s="75" t="str">
        <f>'[1]Thong tin'!B7</f>
        <v>CỤC TRƯỞNG</v>
      </c>
      <c r="P125" s="75"/>
      <c r="Q125" s="75"/>
      <c r="R125" s="75"/>
      <c r="S125" s="75"/>
      <c r="T125" s="75"/>
    </row>
    <row r="126" spans="1:20" ht="18.75">
      <c r="A126" s="76"/>
      <c r="B126" s="77"/>
      <c r="C126" s="77"/>
      <c r="D126" s="77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9"/>
      <c r="P126" s="79"/>
      <c r="Q126" s="79"/>
      <c r="R126" s="79"/>
      <c r="S126" s="79"/>
      <c r="T126" s="79"/>
    </row>
    <row r="127" spans="1:20" ht="18.75">
      <c r="A127" s="76"/>
      <c r="B127" s="76"/>
      <c r="C127" s="76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6"/>
      <c r="T127" s="76"/>
    </row>
    <row r="128" spans="1:20" ht="15.75">
      <c r="A128" s="110"/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1"/>
      <c r="R128" s="111"/>
      <c r="S128" s="111"/>
      <c r="T128" s="110"/>
    </row>
    <row r="129" spans="1:20" ht="15.75">
      <c r="A129" s="113"/>
      <c r="B129" s="110"/>
      <c r="C129" s="110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0"/>
      <c r="T129" s="110"/>
    </row>
    <row r="130" spans="1:20" ht="15.75">
      <c r="A130" s="110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2"/>
      <c r="R130" s="112"/>
      <c r="S130" s="110"/>
      <c r="T130" s="110"/>
    </row>
    <row r="131" spans="1:20" ht="15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0"/>
      <c r="S131" s="110"/>
      <c r="T131" s="110"/>
    </row>
    <row r="132" spans="1:20" ht="18.75">
      <c r="A132" s="110"/>
      <c r="B132" s="81" t="str">
        <f>'[1]Thong tin'!B5</f>
        <v>Nguyễn Minh Tuệ</v>
      </c>
      <c r="C132" s="81"/>
      <c r="D132" s="81"/>
      <c r="E132" s="81"/>
      <c r="F132" s="110"/>
      <c r="G132" s="110"/>
      <c r="H132" s="110"/>
      <c r="I132" s="110"/>
      <c r="J132" s="110"/>
      <c r="K132" s="110"/>
      <c r="L132" s="110"/>
      <c r="M132" s="110"/>
      <c r="N132" s="110"/>
      <c r="O132" s="81" t="str">
        <f>'[1]Thong tin'!B6</f>
        <v>Nguyễn Tài Ba</v>
      </c>
      <c r="P132" s="81"/>
      <c r="Q132" s="81"/>
      <c r="R132" s="81"/>
      <c r="S132" s="81"/>
      <c r="T132" s="81"/>
    </row>
    <row r="133" spans="2:20" ht="18.75">
      <c r="B133" s="116"/>
      <c r="C133" s="116"/>
      <c r="D133" s="116"/>
      <c r="E133" s="116"/>
      <c r="P133" s="116"/>
      <c r="Q133" s="116"/>
      <c r="R133" s="116"/>
      <c r="S133" s="116"/>
      <c r="T133" s="117"/>
    </row>
  </sheetData>
  <sheetProtection/>
  <mergeCells count="47">
    <mergeCell ref="B133:E133"/>
    <mergeCell ref="P133:T133"/>
    <mergeCell ref="B126:D126"/>
    <mergeCell ref="O126:T126"/>
    <mergeCell ref="B128:D128"/>
    <mergeCell ref="Q128:S128"/>
    <mergeCell ref="B130:P130"/>
    <mergeCell ref="B132:E132"/>
    <mergeCell ref="O132:T132"/>
    <mergeCell ref="A11:B11"/>
    <mergeCell ref="A12:B12"/>
    <mergeCell ref="A124:E124"/>
    <mergeCell ref="O124:T124"/>
    <mergeCell ref="B125:E125"/>
    <mergeCell ref="O125:T125"/>
    <mergeCell ref="L9:L10"/>
    <mergeCell ref="M9:M10"/>
    <mergeCell ref="N9:N10"/>
    <mergeCell ref="O9:O10"/>
    <mergeCell ref="P9:P10"/>
    <mergeCell ref="Q9:Q10"/>
    <mergeCell ref="D7:E8"/>
    <mergeCell ref="H7:H10"/>
    <mergeCell ref="I7:Q7"/>
    <mergeCell ref="R7:R10"/>
    <mergeCell ref="I8:I10"/>
    <mergeCell ref="J8:Q8"/>
    <mergeCell ref="D9:D10"/>
    <mergeCell ref="E9:E10"/>
    <mergeCell ref="J9:J10"/>
    <mergeCell ref="K9:K10"/>
    <mergeCell ref="Q4:T4"/>
    <mergeCell ref="Q5:T5"/>
    <mergeCell ref="A6:B10"/>
    <mergeCell ref="C6:E6"/>
    <mergeCell ref="F6:F10"/>
    <mergeCell ref="G6:G10"/>
    <mergeCell ref="H6:R6"/>
    <mergeCell ref="S6:S10"/>
    <mergeCell ref="T6:T10"/>
    <mergeCell ref="C7:C10"/>
    <mergeCell ref="E1:P1"/>
    <mergeCell ref="A2:D2"/>
    <mergeCell ref="E2:P2"/>
    <mergeCell ref="Q2:T2"/>
    <mergeCell ref="A3:D3"/>
    <mergeCell ref="E3:P3"/>
  </mergeCells>
  <printOptions/>
  <pageMargins left="0.24" right="0" top="0" bottom="0" header="0.511811023622047" footer="0.275590551181102"/>
  <pageSetup horizontalDpi="600" verticalDpi="600" orientation="landscape" paperSize="9" scale="76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2016-10-18T06:00:18Z</dcterms:created>
  <dcterms:modified xsi:type="dcterms:W3CDTF">2016-10-18T06:02:06Z</dcterms:modified>
  <cp:category/>
  <cp:version/>
  <cp:contentType/>
  <cp:contentStatus/>
</cp:coreProperties>
</file>